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LGrigorova\Desktop\KOREKCII\OTCET PROGRAMI 06.2022\"/>
    </mc:Choice>
  </mc:AlternateContent>
  <bookViews>
    <workbookView xWindow="0" yWindow="0" windowWidth="25200" windowHeight="11880" activeTab="1"/>
  </bookViews>
  <sheets>
    <sheet name="политики+програми" sheetId="2" r:id="rId1"/>
    <sheet name="Програми" sheetId="1" r:id="rId2"/>
  </sheets>
  <calcPr calcId="162913"/>
</workbook>
</file>

<file path=xl/calcChain.xml><?xml version="1.0" encoding="utf-8"?>
<calcChain xmlns="http://schemas.openxmlformats.org/spreadsheetml/2006/main">
  <c r="E215" i="1" l="1"/>
  <c r="H215" i="1"/>
  <c r="G215" i="1"/>
  <c r="F215" i="1"/>
  <c r="D215" i="1"/>
  <c r="C215" i="1"/>
  <c r="H210" i="1"/>
  <c r="G210" i="1"/>
  <c r="F210" i="1"/>
  <c r="E210" i="1"/>
  <c r="D210" i="1"/>
  <c r="C210" i="1"/>
  <c r="H206" i="1"/>
  <c r="G206" i="1"/>
  <c r="F206" i="1"/>
  <c r="E206" i="1"/>
  <c r="D206" i="1"/>
  <c r="C206" i="1"/>
  <c r="H205" i="1"/>
  <c r="G205" i="1"/>
  <c r="F205" i="1"/>
  <c r="E205" i="1"/>
  <c r="D205" i="1"/>
  <c r="C205" i="1"/>
  <c r="H204" i="1"/>
  <c r="G204" i="1"/>
  <c r="F204" i="1"/>
  <c r="E204" i="1"/>
  <c r="D204" i="1"/>
  <c r="C204" i="1"/>
  <c r="H187" i="1"/>
  <c r="H192" i="1" s="1"/>
  <c r="H27" i="2" s="1"/>
  <c r="G187" i="1"/>
  <c r="G192" i="1" s="1"/>
  <c r="G27" i="2" s="1"/>
  <c r="F187" i="1"/>
  <c r="E187" i="1"/>
  <c r="D187" i="1"/>
  <c r="C187" i="1"/>
  <c r="H181" i="1"/>
  <c r="G181" i="1"/>
  <c r="F181" i="1"/>
  <c r="F192" i="1" s="1"/>
  <c r="F27" i="2" s="1"/>
  <c r="E181" i="1"/>
  <c r="E192" i="1" s="1"/>
  <c r="E27" i="2" s="1"/>
  <c r="D181" i="1"/>
  <c r="C181" i="1"/>
  <c r="H168" i="1"/>
  <c r="G168" i="1"/>
  <c r="F168" i="1"/>
  <c r="E168" i="1"/>
  <c r="D168" i="1"/>
  <c r="C168" i="1"/>
  <c r="H162" i="1"/>
  <c r="G162" i="1"/>
  <c r="F162" i="1"/>
  <c r="E162" i="1"/>
  <c r="D162" i="1"/>
  <c r="C162" i="1"/>
  <c r="H149" i="1"/>
  <c r="G149" i="1"/>
  <c r="F149" i="1"/>
  <c r="E149" i="1"/>
  <c r="D149" i="1"/>
  <c r="C149" i="1"/>
  <c r="H143" i="1"/>
  <c r="G143" i="1"/>
  <c r="F143" i="1"/>
  <c r="F154" i="1" s="1"/>
  <c r="F24" i="2" s="1"/>
  <c r="F23" i="2" s="1"/>
  <c r="E143" i="1"/>
  <c r="D143" i="1"/>
  <c r="C143" i="1"/>
  <c r="H130" i="1"/>
  <c r="H135" i="1" s="1"/>
  <c r="H21" i="2" s="1"/>
  <c r="G130" i="1"/>
  <c r="F130" i="1"/>
  <c r="E130" i="1"/>
  <c r="D130" i="1"/>
  <c r="C130" i="1"/>
  <c r="H124" i="1"/>
  <c r="G124" i="1"/>
  <c r="F124" i="1"/>
  <c r="F135" i="1" s="1"/>
  <c r="F21" i="2" s="1"/>
  <c r="E124" i="1"/>
  <c r="D124" i="1"/>
  <c r="C124" i="1"/>
  <c r="H111" i="1"/>
  <c r="H116" i="1" s="1"/>
  <c r="H20" i="2" s="1"/>
  <c r="G111" i="1"/>
  <c r="F111" i="1"/>
  <c r="E111" i="1"/>
  <c r="D111" i="1"/>
  <c r="C111" i="1"/>
  <c r="H105" i="1"/>
  <c r="G105" i="1"/>
  <c r="F105" i="1"/>
  <c r="F116" i="1" s="1"/>
  <c r="F20" i="2" s="1"/>
  <c r="E105" i="1"/>
  <c r="D105" i="1"/>
  <c r="C105" i="1"/>
  <c r="H92" i="1"/>
  <c r="H97" i="1" s="1"/>
  <c r="H19" i="2" s="1"/>
  <c r="G92" i="1"/>
  <c r="F92" i="1"/>
  <c r="E92" i="1"/>
  <c r="D92" i="1"/>
  <c r="C92" i="1"/>
  <c r="H86" i="1"/>
  <c r="G86" i="1"/>
  <c r="F86" i="1"/>
  <c r="F97" i="1" s="1"/>
  <c r="F19" i="2" s="1"/>
  <c r="E86" i="1"/>
  <c r="D86" i="1"/>
  <c r="C86" i="1"/>
  <c r="H73" i="1"/>
  <c r="G73" i="1"/>
  <c r="F73" i="1"/>
  <c r="E73" i="1"/>
  <c r="D73" i="1"/>
  <c r="C73" i="1"/>
  <c r="H67" i="1"/>
  <c r="G67" i="1"/>
  <c r="F67" i="1"/>
  <c r="E67" i="1"/>
  <c r="D67" i="1"/>
  <c r="C67" i="1"/>
  <c r="H54" i="1"/>
  <c r="H59" i="1" s="1"/>
  <c r="H17" i="2" s="1"/>
  <c r="G54" i="1"/>
  <c r="F54" i="1"/>
  <c r="E54" i="1"/>
  <c r="D54" i="1"/>
  <c r="C54" i="1"/>
  <c r="H48" i="1"/>
  <c r="G48" i="1"/>
  <c r="F48" i="1"/>
  <c r="F59" i="1" s="1"/>
  <c r="F17" i="2" s="1"/>
  <c r="E48" i="1"/>
  <c r="D48" i="1"/>
  <c r="C48" i="1"/>
  <c r="H35" i="1"/>
  <c r="G35" i="1"/>
  <c r="F35" i="1"/>
  <c r="E35" i="1"/>
  <c r="D35" i="1"/>
  <c r="C35" i="1"/>
  <c r="H29" i="1"/>
  <c r="H40" i="1" s="1"/>
  <c r="H16" i="2" s="1"/>
  <c r="G29" i="1"/>
  <c r="F29" i="1"/>
  <c r="E29" i="1"/>
  <c r="D29" i="1"/>
  <c r="D40" i="1" s="1"/>
  <c r="D16" i="2" s="1"/>
  <c r="C29" i="1"/>
  <c r="F40" i="1" l="1"/>
  <c r="F16" i="2" s="1"/>
  <c r="F173" i="1"/>
  <c r="F26" i="2" s="1"/>
  <c r="F25" i="2" s="1"/>
  <c r="H173" i="1"/>
  <c r="H26" i="2" s="1"/>
  <c r="H25" i="2" s="1"/>
  <c r="H154" i="1"/>
  <c r="H24" i="2" s="1"/>
  <c r="H23" i="2" s="1"/>
  <c r="F78" i="1"/>
  <c r="F18" i="2" s="1"/>
  <c r="H78" i="1"/>
  <c r="H18" i="2" s="1"/>
  <c r="C192" i="1"/>
  <c r="C27" i="2" s="1"/>
  <c r="D192" i="1"/>
  <c r="D27" i="2" s="1"/>
  <c r="D173" i="1"/>
  <c r="D26" i="2" s="1"/>
  <c r="D25" i="2" s="1"/>
  <c r="D154" i="1"/>
  <c r="D24" i="2" s="1"/>
  <c r="D23" i="2" s="1"/>
  <c r="D135" i="1"/>
  <c r="D21" i="2" s="1"/>
  <c r="D116" i="1"/>
  <c r="D20" i="2" s="1"/>
  <c r="D97" i="1"/>
  <c r="D19" i="2" s="1"/>
  <c r="D78" i="1"/>
  <c r="D18" i="2" s="1"/>
  <c r="D59" i="1"/>
  <c r="D17" i="2" s="1"/>
  <c r="E40" i="1"/>
  <c r="E16" i="2" s="1"/>
  <c r="C40" i="1"/>
  <c r="C16" i="2" s="1"/>
  <c r="G40" i="1"/>
  <c r="G16" i="2" s="1"/>
  <c r="E59" i="1"/>
  <c r="E17" i="2" s="1"/>
  <c r="C59" i="1"/>
  <c r="C17" i="2" s="1"/>
  <c r="G59" i="1"/>
  <c r="G17" i="2" s="1"/>
  <c r="E78" i="1"/>
  <c r="E18" i="2" s="1"/>
  <c r="C78" i="1"/>
  <c r="C18" i="2" s="1"/>
  <c r="G78" i="1"/>
  <c r="G18" i="2" s="1"/>
  <c r="E97" i="1"/>
  <c r="E19" i="2" s="1"/>
  <c r="C97" i="1"/>
  <c r="C19" i="2" s="1"/>
  <c r="G97" i="1"/>
  <c r="G19" i="2" s="1"/>
  <c r="E116" i="1"/>
  <c r="E20" i="2" s="1"/>
  <c r="C116" i="1"/>
  <c r="C20" i="2" s="1"/>
  <c r="G116" i="1"/>
  <c r="G20" i="2" s="1"/>
  <c r="E135" i="1"/>
  <c r="E21" i="2" s="1"/>
  <c r="C135" i="1"/>
  <c r="C21" i="2" s="1"/>
  <c r="G135" i="1"/>
  <c r="G21" i="2" s="1"/>
  <c r="E154" i="1"/>
  <c r="E24" i="2" s="1"/>
  <c r="E23" i="2" s="1"/>
  <c r="C154" i="1"/>
  <c r="C24" i="2" s="1"/>
  <c r="C23" i="2" s="1"/>
  <c r="G154" i="1"/>
  <c r="G24" i="2" s="1"/>
  <c r="G23" i="2" s="1"/>
  <c r="E173" i="1"/>
  <c r="E26" i="2" s="1"/>
  <c r="E25" i="2" s="1"/>
  <c r="C173" i="1"/>
  <c r="C26" i="2" s="1"/>
  <c r="C25" i="2" s="1"/>
  <c r="G173" i="1"/>
  <c r="G26" i="2" s="1"/>
  <c r="G25" i="2" s="1"/>
  <c r="H208" i="1"/>
  <c r="G208" i="1"/>
  <c r="F208" i="1"/>
  <c r="E208" i="1"/>
  <c r="D208" i="1"/>
  <c r="C208" i="1"/>
  <c r="H202" i="1"/>
  <c r="G202" i="1"/>
  <c r="F202" i="1"/>
  <c r="E202" i="1"/>
  <c r="D202" i="1"/>
  <c r="C202" i="1"/>
  <c r="C16" i="1"/>
  <c r="D213" i="1" l="1"/>
  <c r="F213" i="1"/>
  <c r="H213" i="1"/>
  <c r="C213" i="1"/>
  <c r="G213" i="1"/>
  <c r="E213" i="1"/>
  <c r="D16" i="1"/>
  <c r="E16" i="1"/>
  <c r="F16" i="1"/>
  <c r="G16" i="1"/>
  <c r="H16" i="1"/>
  <c r="D10" i="1"/>
  <c r="E10" i="1"/>
  <c r="F10" i="1"/>
  <c r="G10" i="1"/>
  <c r="H10" i="1"/>
  <c r="C10" i="1"/>
  <c r="C21" i="1" s="1"/>
  <c r="C15" i="2" s="1"/>
  <c r="C14" i="2" s="1"/>
  <c r="C28" i="2" s="1"/>
  <c r="E21" i="1" l="1"/>
  <c r="E15" i="2" s="1"/>
  <c r="E14" i="2" s="1"/>
  <c r="E28" i="2" s="1"/>
  <c r="D21" i="1"/>
  <c r="D15" i="2" s="1"/>
  <c r="D14" i="2" s="1"/>
  <c r="D28" i="2" s="1"/>
  <c r="H21" i="1"/>
  <c r="H15" i="2" s="1"/>
  <c r="H14" i="2" s="1"/>
  <c r="H28" i="2" s="1"/>
  <c r="F21" i="1"/>
  <c r="F15" i="2" s="1"/>
  <c r="F14" i="2" s="1"/>
  <c r="F28" i="2" s="1"/>
  <c r="G21" i="1"/>
  <c r="G15" i="2" s="1"/>
  <c r="G14" i="2" s="1"/>
  <c r="G28" i="2" s="1"/>
</calcChain>
</file>

<file path=xl/sharedStrings.xml><?xml version="1.0" encoding="utf-8"?>
<sst xmlns="http://schemas.openxmlformats.org/spreadsheetml/2006/main" count="364" uniqueCount="74">
  <si>
    <t>Отчет на ведомствените и администрираните разходи по бюджетни програми</t>
  </si>
  <si>
    <t xml:space="preserve">    (отчетен период)</t>
  </si>
  <si>
    <t>Разходи по бюджетната програма</t>
  </si>
  <si>
    <t>(в лева)</t>
  </si>
  <si>
    <t>Отчет</t>
  </si>
  <si>
    <t>към</t>
  </si>
  <si>
    <t>I. Ведомствени разходи по бюджета</t>
  </si>
  <si>
    <t>от тях за:</t>
  </si>
  <si>
    <t>Персонал</t>
  </si>
  <si>
    <t>Издръжка</t>
  </si>
  <si>
    <t>Капиталови разходи</t>
  </si>
  <si>
    <t>II. Администрирани разходни параграфи по бюджета</t>
  </si>
  <si>
    <t>..............................</t>
  </si>
  <si>
    <t>Общо разходи по бюджета (I+II)</t>
  </si>
  <si>
    <t>Численост на щатния персонал</t>
  </si>
  <si>
    <t xml:space="preserve">Отчет за изпълнението на бюджета с тримесечна информация за разходите по бюджетни програми по бюджета </t>
  </si>
  <si>
    <t>Класификационен код*</t>
  </si>
  <si>
    <t>Бюджетна програма „Администрация“</t>
  </si>
  <si>
    <t>Общо разходи</t>
  </si>
  <si>
    <t>от тях:</t>
  </si>
  <si>
    <r>
      <t>Общо разходи по</t>
    </r>
    <r>
      <rPr>
        <b/>
        <sz val="10"/>
        <color theme="1"/>
        <rFont val="Times New Roman"/>
        <family val="1"/>
        <charset val="204"/>
      </rPr>
      <t xml:space="preserve"> бюджетните програми на ПРБ</t>
    </r>
  </si>
  <si>
    <t>Разходи по бюджетните програми</t>
  </si>
  <si>
    <t xml:space="preserve">(наименование на бюджетната организация)                                                       (отчетен период) </t>
  </si>
  <si>
    <t>(отчетен период)</t>
  </si>
  <si>
    <t>Отчет на разходите по области на политики/функционални области и бюджетни програми</t>
  </si>
  <si>
    <t xml:space="preserve">Наименование на областта на политика/функционалната област /бюджетната програма </t>
  </si>
  <si>
    <t>Закон 2022</t>
  </si>
  <si>
    <t>Уточнен план 2022 г.</t>
  </si>
  <si>
    <t>31 март 2022 г.</t>
  </si>
  <si>
    <t>30 юни 2022 г.</t>
  </si>
  <si>
    <t>30 септември 2022 г.</t>
  </si>
  <si>
    <t>31 декември 2022 г.</t>
  </si>
  <si>
    <t>* Класификационен код съгласно Решение № 52 на Министерския съвет от 2022 г.</t>
  </si>
  <si>
    <t>31 декември 202 г.</t>
  </si>
  <si>
    <t>Отчетът се попълва за всяка бюджетна програма поотделно, като заедно с наименованието й се посочва и класификационният й код съгласно  Решение № 52 на Министерския съвет от 2022 г.</t>
  </si>
  <si>
    <t>1900.01.00</t>
  </si>
  <si>
    <t>Политика в областта на опазването и ползването на компонентите на околната среда</t>
  </si>
  <si>
    <t>1900.01.01</t>
  </si>
  <si>
    <t>Бюджетна програма „Оценка, управление и опазване на водите на Република България“</t>
  </si>
  <si>
    <t>1900.01.02</t>
  </si>
  <si>
    <t>Бюджетна програма „Интегрирана система за управление на отпадъците и опазване на почвите“</t>
  </si>
  <si>
    <t>1900.01.03</t>
  </si>
  <si>
    <t>Бюджетна програма „Намаляване на вредните емисии в атмосферата и подобряване качеството на атмосферния въздух“</t>
  </si>
  <si>
    <t>1900.01.04</t>
  </si>
  <si>
    <t>Бюджетна програма „Съхраняване, укрепване и възстановяване на екосистеми, местообитания, видове и генетичните им ресурси“</t>
  </si>
  <si>
    <t>1900.01.05</t>
  </si>
  <si>
    <t>Бюджетна програма „Информиране, участие на обществеността в процеса на вземане на решения и прилагане на механизмите за контрол“</t>
  </si>
  <si>
    <t>1900.01.06</t>
  </si>
  <si>
    <t>Бюджетна програма „Оценка и управление на въздействието върху околната среда“</t>
  </si>
  <si>
    <t>1900.01.07</t>
  </si>
  <si>
    <t>Бюджетна програма „Управление на дейностите по изменение на климата“</t>
  </si>
  <si>
    <t>1900.02.00</t>
  </si>
  <si>
    <t>Политика в областта на Националната система за мониторинг на околната среда и информационна обезпеченост</t>
  </si>
  <si>
    <t>1900.02.01</t>
  </si>
  <si>
    <t>Бюджетна програма „Национална система за мониторинг на околната среда и информационна обезпеченост“</t>
  </si>
  <si>
    <t>1900.03.00</t>
  </si>
  <si>
    <t>Други бюджетни програми</t>
  </si>
  <si>
    <t>1900.03.01</t>
  </si>
  <si>
    <t>Бюджетна програма „Дейности по метеорология, хидрология и агрометеорология“</t>
  </si>
  <si>
    <t>1900.04.00</t>
  </si>
  <si>
    <r>
      <t>1900.01.01</t>
    </r>
    <r>
      <rPr>
        <b/>
        <sz val="10"/>
        <color theme="1"/>
        <rFont val="Times New Roman"/>
        <family val="1"/>
        <charset val="204"/>
      </rPr>
      <t xml:space="preserve"> - 'Бюджетна програма „Оценка, управление и опазване на водите на Република България“</t>
    </r>
  </si>
  <si>
    <r>
      <t>1900.01.02</t>
    </r>
    <r>
      <rPr>
        <b/>
        <sz val="10"/>
        <color theme="1"/>
        <rFont val="Times New Roman"/>
        <family val="1"/>
        <charset val="204"/>
      </rPr>
      <t>- 'Бюджетна програма „Интегрирана система за управление на отпадъците и опазване на почвите“</t>
    </r>
  </si>
  <si>
    <r>
      <t>1900.01.03</t>
    </r>
    <r>
      <rPr>
        <b/>
        <sz val="10"/>
        <color theme="1"/>
        <rFont val="Times New Roman"/>
        <family val="1"/>
        <charset val="204"/>
      </rPr>
      <t xml:space="preserve"> - 'Бюджетна програма „Намаляване на вредните емисии в атмосферата и подобряване качеството на атмосферния въздух“</t>
    </r>
  </si>
  <si>
    <r>
      <t>1900.01.04</t>
    </r>
    <r>
      <rPr>
        <b/>
        <sz val="10"/>
        <color theme="1"/>
        <rFont val="Times New Roman"/>
        <family val="1"/>
        <charset val="204"/>
      </rPr>
      <t xml:space="preserve"> - 'Бюджетна програма „Съхраняване, укрепване и възстановяване на екосистеми, местообитания, видове и генетичните им ресурси“</t>
    </r>
  </si>
  <si>
    <r>
      <t>1900.01.05</t>
    </r>
    <r>
      <rPr>
        <b/>
        <sz val="10"/>
        <color theme="1"/>
        <rFont val="Times New Roman"/>
        <family val="1"/>
        <charset val="204"/>
      </rPr>
      <t>- 'Бюджетна програма „Информиране, участие на обществеността в процеса на вземане на решения и прилагане на механизмите за контрол“</t>
    </r>
  </si>
  <si>
    <r>
      <t>1900.01.06</t>
    </r>
    <r>
      <rPr>
        <b/>
        <sz val="10"/>
        <color theme="1"/>
        <rFont val="Times New Roman"/>
        <family val="1"/>
        <charset val="204"/>
      </rPr>
      <t xml:space="preserve"> - 'Бюджетна програма „Оценка и управление на въздействието върху околната среда“</t>
    </r>
  </si>
  <si>
    <r>
      <t>1900.01.07</t>
    </r>
    <r>
      <rPr>
        <b/>
        <sz val="10"/>
        <color theme="1"/>
        <rFont val="Times New Roman"/>
        <family val="1"/>
        <charset val="204"/>
      </rPr>
      <t xml:space="preserve"> - 'Бюджетна програма „Управление на дейностите по изменение на климата“</t>
    </r>
  </si>
  <si>
    <r>
      <t>1900.02.01</t>
    </r>
    <r>
      <rPr>
        <b/>
        <sz val="10"/>
        <color theme="1"/>
        <rFont val="Times New Roman"/>
        <family val="1"/>
        <charset val="204"/>
      </rPr>
      <t xml:space="preserve"> -'Бюджетна програма „Национална система за мониторинг на околната среда и информационна </t>
    </r>
  </si>
  <si>
    <r>
      <t>1900.03.01</t>
    </r>
    <r>
      <rPr>
        <b/>
        <sz val="10"/>
        <color theme="1"/>
        <rFont val="Times New Roman"/>
        <family val="1"/>
        <charset val="204"/>
      </rPr>
      <t xml:space="preserve"> -'Бюджетна програма „Дейности по метеорология, хидрология и агрометеорология“</t>
    </r>
  </si>
  <si>
    <r>
      <t>1900.04.00</t>
    </r>
    <r>
      <rPr>
        <b/>
        <sz val="10"/>
        <color theme="1"/>
        <rFont val="Times New Roman"/>
        <family val="1"/>
        <charset val="204"/>
      </rPr>
      <t xml:space="preserve"> -'Бюджетна програма „Администрация“</t>
    </r>
  </si>
  <si>
    <t>Текущи трансфери, обезщетения и помощи за домакинства</t>
  </si>
  <si>
    <t>Стипендии</t>
  </si>
  <si>
    <t>към 31.03.2022 г.</t>
  </si>
  <si>
    <t>на Министерство на околната среда и водите  към 31.03.2022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</si>
</sst>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theme="1"/>
      <name val="Times New Roman"/>
      <family val="2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2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9" fillId="0" borderId="0"/>
  </cellStyleXfs>
  <cellXfs count="52">
    <xf numFmtId="0" fontId="0" fillId="0" borderId="0" xfId="0"/>
    <xf numFmtId="0" fontId="3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right" vertical="center" wrapText="1"/>
    </xf>
    <xf numFmtId="0" fontId="1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 indent="1"/>
    </xf>
    <xf numFmtId="0" fontId="1" fillId="0" borderId="6" xfId="0" applyFont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justify" vertical="center"/>
    </xf>
    <xf numFmtId="0" fontId="2" fillId="0" borderId="0" xfId="0" applyFont="1" applyAlignment="1">
      <alignment horizontal="right" vertical="center" indent="15"/>
    </xf>
    <xf numFmtId="0" fontId="2" fillId="0" borderId="9" xfId="0" applyFont="1" applyBorder="1" applyAlignment="1">
      <alignment horizontal="center" vertical="center" wrapText="1"/>
    </xf>
    <xf numFmtId="0" fontId="5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left" vertical="center" wrapText="1" indent="1"/>
    </xf>
    <xf numFmtId="0" fontId="1" fillId="0" borderId="6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6" xfId="0" quotePrefix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ill="1"/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2" fillId="2" borderId="4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3" fontId="1" fillId="0" borderId="6" xfId="0" applyNumberFormat="1" applyFont="1" applyBorder="1" applyAlignment="1">
      <alignment horizontal="right" vertical="center" wrapText="1"/>
    </xf>
    <xf numFmtId="3" fontId="2" fillId="0" borderId="6" xfId="0" applyNumberFormat="1" applyFont="1" applyBorder="1" applyAlignment="1">
      <alignment horizontal="right" vertical="center" wrapText="1"/>
    </xf>
    <xf numFmtId="3" fontId="2" fillId="2" borderId="6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quotePrefix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8" xfId="0" quotePrefix="1" applyFont="1" applyBorder="1" applyAlignment="1">
      <alignment horizontal="center" vertical="center" wrapText="1"/>
    </xf>
    <xf numFmtId="0" fontId="2" fillId="0" borderId="5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5" fillId="0" borderId="1" xfId="0" quotePrefix="1" applyFont="1" applyBorder="1" applyAlignment="1">
      <alignment horizontal="justify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8" fillId="0" borderId="0" xfId="0" quotePrefix="1" applyFont="1" applyAlignment="1">
      <alignment horizontal="left" wrapText="1"/>
    </xf>
    <xf numFmtId="0" fontId="8" fillId="0" borderId="0" xfId="0" applyFont="1" applyAlignment="1">
      <alignment horizontal="left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32"/>
  <sheetViews>
    <sheetView topLeftCell="A16" zoomScale="115" zoomScaleNormal="115" workbookViewId="0">
      <selection activeCell="D25" sqref="D25"/>
    </sheetView>
  </sheetViews>
  <sheetFormatPr defaultRowHeight="12.75" x14ac:dyDescent="0.2"/>
  <cols>
    <col min="1" max="1" width="15" customWidth="1"/>
    <col min="2" max="2" width="40" customWidth="1"/>
    <col min="3" max="3" width="12.6640625" bestFit="1" customWidth="1"/>
    <col min="4" max="4" width="13.83203125" customWidth="1"/>
    <col min="5" max="5" width="16" customWidth="1"/>
    <col min="6" max="6" width="16.33203125" customWidth="1"/>
    <col min="7" max="7" width="15.6640625" customWidth="1"/>
    <col min="8" max="8" width="14.33203125" customWidth="1"/>
  </cols>
  <sheetData>
    <row r="3" spans="1:8" ht="42" customHeight="1" x14ac:dyDescent="0.2">
      <c r="A3" s="38" t="s">
        <v>15</v>
      </c>
      <c r="B3" s="38"/>
      <c r="C3" s="38"/>
      <c r="D3" s="38"/>
      <c r="E3" s="38"/>
      <c r="F3" s="38"/>
      <c r="G3" s="38"/>
      <c r="H3" s="38"/>
    </row>
    <row r="4" spans="1:8" ht="15.75" x14ac:dyDescent="0.2">
      <c r="A4" s="39" t="s">
        <v>73</v>
      </c>
      <c r="B4" s="39"/>
      <c r="C4" s="39"/>
      <c r="D4" s="39"/>
      <c r="E4" s="39"/>
      <c r="F4" s="39"/>
      <c r="G4" s="39"/>
      <c r="H4" s="39"/>
    </row>
    <row r="5" spans="1:8" x14ac:dyDescent="0.2">
      <c r="A5" s="40" t="s">
        <v>22</v>
      </c>
      <c r="B5" s="41"/>
      <c r="C5" s="41"/>
      <c r="D5" s="41"/>
      <c r="E5" s="41"/>
      <c r="F5" s="41"/>
      <c r="G5" s="41"/>
      <c r="H5" s="41"/>
    </row>
    <row r="6" spans="1:8" ht="15.75" x14ac:dyDescent="0.2">
      <c r="A6" s="11"/>
    </row>
    <row r="7" spans="1:8" ht="15.75" x14ac:dyDescent="0.2">
      <c r="A7" s="39" t="s">
        <v>24</v>
      </c>
      <c r="B7" s="39"/>
      <c r="C7" s="39"/>
      <c r="D7" s="39"/>
      <c r="E7" s="39"/>
      <c r="F7" s="39"/>
      <c r="G7" s="39"/>
      <c r="H7" s="39"/>
    </row>
    <row r="8" spans="1:8" ht="15.75" x14ac:dyDescent="0.2">
      <c r="A8" s="39" t="s">
        <v>72</v>
      </c>
      <c r="B8" s="39"/>
      <c r="C8" s="39"/>
      <c r="D8" s="39"/>
      <c r="E8" s="39"/>
      <c r="F8" s="39"/>
      <c r="G8" s="39"/>
      <c r="H8" s="39"/>
    </row>
    <row r="9" spans="1:8" x14ac:dyDescent="0.2">
      <c r="A9" s="41" t="s">
        <v>23</v>
      </c>
      <c r="B9" s="41"/>
      <c r="C9" s="41"/>
      <c r="D9" s="41"/>
      <c r="E9" s="41"/>
      <c r="F9" s="41"/>
      <c r="G9" s="41"/>
      <c r="H9" s="41"/>
    </row>
    <row r="10" spans="1:8" ht="13.5" thickBot="1" x14ac:dyDescent="0.25">
      <c r="A10" s="12" t="s">
        <v>3</v>
      </c>
      <c r="H10" s="22" t="s">
        <v>3</v>
      </c>
    </row>
    <row r="11" spans="1:8" ht="12.75" customHeight="1" x14ac:dyDescent="0.2">
      <c r="A11" s="35" t="s">
        <v>16</v>
      </c>
      <c r="B11" s="35" t="s">
        <v>25</v>
      </c>
      <c r="C11" s="35" t="s">
        <v>26</v>
      </c>
      <c r="D11" s="42" t="s">
        <v>27</v>
      </c>
      <c r="E11" s="13" t="s">
        <v>4</v>
      </c>
      <c r="F11" s="13" t="s">
        <v>4</v>
      </c>
      <c r="G11" s="13" t="s">
        <v>4</v>
      </c>
      <c r="H11" s="13" t="s">
        <v>4</v>
      </c>
    </row>
    <row r="12" spans="1:8" x14ac:dyDescent="0.2">
      <c r="A12" s="36"/>
      <c r="B12" s="36"/>
      <c r="C12" s="36"/>
      <c r="D12" s="43"/>
      <c r="E12" s="4" t="s">
        <v>5</v>
      </c>
      <c r="F12" s="4" t="s">
        <v>5</v>
      </c>
      <c r="G12" s="4" t="s">
        <v>5</v>
      </c>
      <c r="H12" s="4" t="s">
        <v>5</v>
      </c>
    </row>
    <row r="13" spans="1:8" ht="26.25" thickBot="1" x14ac:dyDescent="0.25">
      <c r="A13" s="37"/>
      <c r="B13" s="37"/>
      <c r="C13" s="37"/>
      <c r="D13" s="44"/>
      <c r="E13" s="20" t="s">
        <v>28</v>
      </c>
      <c r="F13" s="5" t="s">
        <v>29</v>
      </c>
      <c r="G13" s="5" t="s">
        <v>30</v>
      </c>
      <c r="H13" s="5" t="s">
        <v>31</v>
      </c>
    </row>
    <row r="14" spans="1:8" ht="39" thickBot="1" x14ac:dyDescent="0.25">
      <c r="A14" s="17" t="s">
        <v>35</v>
      </c>
      <c r="B14" s="14" t="s">
        <v>36</v>
      </c>
      <c r="C14" s="32">
        <f>SUM(C15:C21)</f>
        <v>68509400</v>
      </c>
      <c r="D14" s="32">
        <f t="shared" ref="D14:H14" si="0">SUM(D15:D21)</f>
        <v>106500901</v>
      </c>
      <c r="E14" s="32">
        <f t="shared" si="0"/>
        <v>6480598</v>
      </c>
      <c r="F14" s="32">
        <f t="shared" si="0"/>
        <v>35822071</v>
      </c>
      <c r="G14" s="32">
        <f t="shared" si="0"/>
        <v>0</v>
      </c>
      <c r="H14" s="32">
        <f t="shared" si="0"/>
        <v>0</v>
      </c>
    </row>
    <row r="15" spans="1:8" ht="39" thickBot="1" x14ac:dyDescent="0.25">
      <c r="A15" s="18" t="s">
        <v>37</v>
      </c>
      <c r="B15" s="15" t="s">
        <v>38</v>
      </c>
      <c r="C15" s="31">
        <f>Програми!C21</f>
        <v>12708400</v>
      </c>
      <c r="D15" s="31">
        <f>Програми!D21</f>
        <v>15058341</v>
      </c>
      <c r="E15" s="31">
        <f>Програми!E21</f>
        <v>1913913</v>
      </c>
      <c r="F15" s="31">
        <f>Програми!F21</f>
        <v>3825407</v>
      </c>
      <c r="G15" s="31">
        <f>Програми!G21</f>
        <v>0</v>
      </c>
      <c r="H15" s="31">
        <f>Програми!H21</f>
        <v>0</v>
      </c>
    </row>
    <row r="16" spans="1:8" ht="39" thickBot="1" x14ac:dyDescent="0.25">
      <c r="A16" s="18" t="s">
        <v>39</v>
      </c>
      <c r="B16" s="15" t="s">
        <v>40</v>
      </c>
      <c r="C16" s="31">
        <f>Програми!C40</f>
        <v>16921600</v>
      </c>
      <c r="D16" s="31">
        <f>Програми!D40</f>
        <v>18733630</v>
      </c>
      <c r="E16" s="31">
        <f>Програми!E40</f>
        <v>740670</v>
      </c>
      <c r="F16" s="31">
        <f>Програми!F40</f>
        <v>1543935</v>
      </c>
      <c r="G16" s="31">
        <f>Програми!G40</f>
        <v>0</v>
      </c>
      <c r="H16" s="31">
        <f>Програми!H40</f>
        <v>0</v>
      </c>
    </row>
    <row r="17" spans="1:8" ht="51.75" thickBot="1" x14ac:dyDescent="0.25">
      <c r="A17" s="18" t="s">
        <v>41</v>
      </c>
      <c r="B17" s="15" t="s">
        <v>42</v>
      </c>
      <c r="C17" s="31">
        <f>Програми!C59</f>
        <v>2425000</v>
      </c>
      <c r="D17" s="31">
        <f>Програми!D59</f>
        <v>2434860</v>
      </c>
      <c r="E17" s="31">
        <f>Програми!E59</f>
        <v>424215</v>
      </c>
      <c r="F17" s="31">
        <f>Програми!F59</f>
        <v>1126259</v>
      </c>
      <c r="G17" s="31">
        <f>Програми!G59</f>
        <v>0</v>
      </c>
      <c r="H17" s="31">
        <f>Програми!H59</f>
        <v>0</v>
      </c>
    </row>
    <row r="18" spans="1:8" ht="51.75" thickBot="1" x14ac:dyDescent="0.25">
      <c r="A18" s="19" t="s">
        <v>43</v>
      </c>
      <c r="B18" s="16" t="s">
        <v>44</v>
      </c>
      <c r="C18" s="31">
        <f>Програми!C78</f>
        <v>24780400</v>
      </c>
      <c r="D18" s="31">
        <f>Програми!D78</f>
        <v>25071368</v>
      </c>
      <c r="E18" s="31">
        <f>Програми!E78</f>
        <v>1896501</v>
      </c>
      <c r="F18" s="31">
        <f>Програми!F78</f>
        <v>4212169</v>
      </c>
      <c r="G18" s="31">
        <f>Програми!G78</f>
        <v>0</v>
      </c>
      <c r="H18" s="31">
        <f>Програми!H78</f>
        <v>0</v>
      </c>
    </row>
    <row r="19" spans="1:8" ht="51.75" thickBot="1" x14ac:dyDescent="0.25">
      <c r="A19" s="19" t="s">
        <v>45</v>
      </c>
      <c r="B19" s="16" t="s">
        <v>46</v>
      </c>
      <c r="C19" s="31">
        <f>Програми!C97</f>
        <v>6060100</v>
      </c>
      <c r="D19" s="31">
        <f>Програми!D97</f>
        <v>4315356</v>
      </c>
      <c r="E19" s="31">
        <f>Програми!E97</f>
        <v>369925</v>
      </c>
      <c r="F19" s="31">
        <f>Програми!F97</f>
        <v>747809</v>
      </c>
      <c r="G19" s="31">
        <f>Програми!G97</f>
        <v>0</v>
      </c>
      <c r="H19" s="31">
        <f>Програми!H97</f>
        <v>0</v>
      </c>
    </row>
    <row r="20" spans="1:8" ht="39" thickBot="1" x14ac:dyDescent="0.25">
      <c r="A20" s="19" t="s">
        <v>47</v>
      </c>
      <c r="B20" s="16" t="s">
        <v>48</v>
      </c>
      <c r="C20" s="31">
        <f>Програми!C116</f>
        <v>4896400</v>
      </c>
      <c r="D20" s="31">
        <f>Програми!D116</f>
        <v>4996576</v>
      </c>
      <c r="E20" s="31">
        <f>Програми!E116</f>
        <v>1008560</v>
      </c>
      <c r="F20" s="31">
        <f>Програми!F116</f>
        <v>2095554</v>
      </c>
      <c r="G20" s="31">
        <f>Програми!G116</f>
        <v>0</v>
      </c>
      <c r="H20" s="31">
        <f>Програми!H116</f>
        <v>0</v>
      </c>
    </row>
    <row r="21" spans="1:8" ht="26.25" thickBot="1" x14ac:dyDescent="0.25">
      <c r="A21" s="19" t="s">
        <v>49</v>
      </c>
      <c r="B21" s="16" t="s">
        <v>50</v>
      </c>
      <c r="C21" s="31">
        <f>Програми!C135</f>
        <v>717500</v>
      </c>
      <c r="D21" s="31">
        <f>Програми!D135</f>
        <v>35890770</v>
      </c>
      <c r="E21" s="31">
        <f>Програми!E135</f>
        <v>126814</v>
      </c>
      <c r="F21" s="31">
        <f>Програми!F135</f>
        <v>22270938</v>
      </c>
      <c r="G21" s="31">
        <f>Програми!G135</f>
        <v>0</v>
      </c>
      <c r="H21" s="31">
        <f>Програми!H135</f>
        <v>0</v>
      </c>
    </row>
    <row r="22" spans="1:8" ht="13.5" thickBot="1" x14ac:dyDescent="0.25">
      <c r="A22" s="19"/>
      <c r="B22" s="16"/>
      <c r="C22" s="6"/>
      <c r="D22" s="6"/>
      <c r="E22" s="6"/>
      <c r="F22" s="6"/>
      <c r="G22" s="6"/>
      <c r="H22" s="6"/>
    </row>
    <row r="23" spans="1:8" ht="39" thickBot="1" x14ac:dyDescent="0.25">
      <c r="A23" s="17" t="s">
        <v>51</v>
      </c>
      <c r="B23" s="14" t="s">
        <v>52</v>
      </c>
      <c r="C23" s="32">
        <f>C24</f>
        <v>23616300</v>
      </c>
      <c r="D23" s="32">
        <f t="shared" ref="D23:H23" si="1">D24</f>
        <v>23245625</v>
      </c>
      <c r="E23" s="32">
        <f t="shared" si="1"/>
        <v>2523057</v>
      </c>
      <c r="F23" s="32">
        <f t="shared" si="1"/>
        <v>5554754</v>
      </c>
      <c r="G23" s="32">
        <f t="shared" si="1"/>
        <v>0</v>
      </c>
      <c r="H23" s="32">
        <f t="shared" si="1"/>
        <v>0</v>
      </c>
    </row>
    <row r="24" spans="1:8" ht="51.75" thickBot="1" x14ac:dyDescent="0.25">
      <c r="A24" s="18" t="s">
        <v>53</v>
      </c>
      <c r="B24" s="15" t="s">
        <v>54</v>
      </c>
      <c r="C24" s="31">
        <f>Програми!C154</f>
        <v>23616300</v>
      </c>
      <c r="D24" s="31">
        <f>Програми!D154</f>
        <v>23245625</v>
      </c>
      <c r="E24" s="31">
        <f>Програми!E154</f>
        <v>2523057</v>
      </c>
      <c r="F24" s="31">
        <f>Програми!F154</f>
        <v>5554754</v>
      </c>
      <c r="G24" s="31">
        <f>Програми!G154</f>
        <v>0</v>
      </c>
      <c r="H24" s="31">
        <f>Програми!H154</f>
        <v>0</v>
      </c>
    </row>
    <row r="25" spans="1:8" ht="13.5" thickBot="1" x14ac:dyDescent="0.25">
      <c r="A25" s="17" t="s">
        <v>55</v>
      </c>
      <c r="B25" s="14" t="s">
        <v>56</v>
      </c>
      <c r="C25" s="32">
        <f>C26</f>
        <v>22421800</v>
      </c>
      <c r="D25" s="32">
        <f t="shared" ref="D25:H25" si="2">D26</f>
        <v>16866955</v>
      </c>
      <c r="E25" s="32">
        <f t="shared" si="2"/>
        <v>0</v>
      </c>
      <c r="F25" s="32">
        <f t="shared" si="2"/>
        <v>4079229</v>
      </c>
      <c r="G25" s="32">
        <f t="shared" si="2"/>
        <v>0</v>
      </c>
      <c r="H25" s="32">
        <f t="shared" si="2"/>
        <v>0</v>
      </c>
    </row>
    <row r="26" spans="1:8" ht="39" thickBot="1" x14ac:dyDescent="0.25">
      <c r="A26" s="19" t="s">
        <v>57</v>
      </c>
      <c r="B26" s="16" t="s">
        <v>58</v>
      </c>
      <c r="C26" s="31">
        <f>Програми!C173</f>
        <v>22421800</v>
      </c>
      <c r="D26" s="31">
        <f>Програми!D173</f>
        <v>16866955</v>
      </c>
      <c r="E26" s="31">
        <f>Програми!E173</f>
        <v>0</v>
      </c>
      <c r="F26" s="31">
        <f>Програми!F173</f>
        <v>4079229</v>
      </c>
      <c r="G26" s="31">
        <f>Програми!G173</f>
        <v>0</v>
      </c>
      <c r="H26" s="31">
        <f>Програми!H173</f>
        <v>0</v>
      </c>
    </row>
    <row r="27" spans="1:8" ht="13.5" thickBot="1" x14ac:dyDescent="0.25">
      <c r="A27" s="17" t="s">
        <v>59</v>
      </c>
      <c r="B27" s="14" t="s">
        <v>17</v>
      </c>
      <c r="C27" s="32">
        <f>Програми!C192</f>
        <v>20324400</v>
      </c>
      <c r="D27" s="32">
        <f>Програми!D192</f>
        <v>22818977</v>
      </c>
      <c r="E27" s="32">
        <f>Програми!E192</f>
        <v>4347933</v>
      </c>
      <c r="F27" s="32">
        <f>Програми!F192</f>
        <v>9457358</v>
      </c>
      <c r="G27" s="32">
        <f>Програми!G192</f>
        <v>0</v>
      </c>
      <c r="H27" s="32">
        <f>Програми!H192</f>
        <v>0</v>
      </c>
    </row>
    <row r="28" spans="1:8" ht="13.5" thickBot="1" x14ac:dyDescent="0.25">
      <c r="A28" s="17"/>
      <c r="B28" s="14" t="s">
        <v>18</v>
      </c>
      <c r="C28" s="32">
        <f>SUM(C14,C23,C25,C27)</f>
        <v>134871900</v>
      </c>
      <c r="D28" s="32">
        <f t="shared" ref="D28:H28" si="3">SUM(D14,D23,D25,D27)</f>
        <v>169432458</v>
      </c>
      <c r="E28" s="32">
        <f t="shared" si="3"/>
        <v>13351588</v>
      </c>
      <c r="F28" s="32">
        <f t="shared" si="3"/>
        <v>54913412</v>
      </c>
      <c r="G28" s="32">
        <f t="shared" si="3"/>
        <v>0</v>
      </c>
      <c r="H28" s="32">
        <f t="shared" si="3"/>
        <v>0</v>
      </c>
    </row>
    <row r="29" spans="1:8" ht="15.75" x14ac:dyDescent="0.2">
      <c r="A29" s="1"/>
    </row>
    <row r="30" spans="1:8" ht="12.75" customHeight="1" x14ac:dyDescent="0.2">
      <c r="A30" s="34" t="s">
        <v>32</v>
      </c>
      <c r="B30" s="34"/>
      <c r="C30" s="34"/>
      <c r="D30" s="34"/>
      <c r="E30" s="34"/>
      <c r="F30" s="34"/>
      <c r="G30" s="34"/>
      <c r="H30" s="34"/>
    </row>
    <row r="31" spans="1:8" s="24" customFormat="1" ht="24.75" customHeight="1" x14ac:dyDescent="0.2">
      <c r="A31" s="25"/>
      <c r="B31" s="25"/>
      <c r="C31" s="25"/>
      <c r="D31" s="25"/>
      <c r="E31" s="25"/>
      <c r="F31" s="25"/>
      <c r="G31" s="25"/>
      <c r="H31" s="25"/>
    </row>
    <row r="32" spans="1:8" ht="24" customHeight="1" x14ac:dyDescent="0.2">
      <c r="A32" s="25"/>
      <c r="B32" s="25"/>
      <c r="C32" s="25"/>
      <c r="D32" s="25"/>
      <c r="E32" s="25"/>
      <c r="F32" s="25"/>
      <c r="G32" s="25"/>
      <c r="H32" s="25"/>
    </row>
  </sheetData>
  <mergeCells count="11">
    <mergeCell ref="A30:H30"/>
    <mergeCell ref="A11:A13"/>
    <mergeCell ref="B11:B13"/>
    <mergeCell ref="A3:H3"/>
    <mergeCell ref="A4:H4"/>
    <mergeCell ref="A5:H5"/>
    <mergeCell ref="A7:H7"/>
    <mergeCell ref="A8:H8"/>
    <mergeCell ref="A9:H9"/>
    <mergeCell ref="D11:D13"/>
    <mergeCell ref="C11:C13"/>
  </mergeCells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16"/>
  <sheetViews>
    <sheetView tabSelected="1" topLeftCell="A196" zoomScale="115" zoomScaleNormal="115" workbookViewId="0">
      <selection activeCell="F89" sqref="F89"/>
    </sheetView>
  </sheetViews>
  <sheetFormatPr defaultRowHeight="12.75" x14ac:dyDescent="0.2"/>
  <cols>
    <col min="1" max="1" width="2.1640625" customWidth="1"/>
    <col min="2" max="2" width="51.6640625" customWidth="1"/>
    <col min="3" max="3" width="15.1640625" customWidth="1"/>
    <col min="4" max="4" width="13.33203125" customWidth="1"/>
    <col min="5" max="5" width="16.6640625" customWidth="1"/>
    <col min="6" max="6" width="15.33203125" customWidth="1"/>
    <col min="7" max="7" width="16.33203125" customWidth="1"/>
    <col min="8" max="8" width="17" customWidth="1"/>
  </cols>
  <sheetData>
    <row r="3" spans="2:8" ht="15.75" x14ac:dyDescent="0.2">
      <c r="B3" s="38" t="s">
        <v>0</v>
      </c>
      <c r="C3" s="38"/>
      <c r="D3" s="38"/>
      <c r="E3" s="38"/>
      <c r="F3" s="38"/>
      <c r="G3" s="38"/>
      <c r="H3" s="38"/>
    </row>
    <row r="4" spans="2:8" ht="15.75" x14ac:dyDescent="0.2">
      <c r="B4" s="39" t="s">
        <v>72</v>
      </c>
      <c r="C4" s="39"/>
      <c r="D4" s="39"/>
      <c r="E4" s="39"/>
      <c r="F4" s="39"/>
      <c r="G4" s="39"/>
      <c r="H4" s="39"/>
    </row>
    <row r="5" spans="2:8" ht="13.5" thickBot="1" x14ac:dyDescent="0.25">
      <c r="B5" s="45" t="s">
        <v>1</v>
      </c>
      <c r="C5" s="45"/>
      <c r="D5" s="45"/>
      <c r="E5" s="45"/>
      <c r="F5" s="45"/>
      <c r="G5" s="45"/>
      <c r="H5" s="45"/>
    </row>
    <row r="6" spans="2:8" ht="13.5" thickBot="1" x14ac:dyDescent="0.25">
      <c r="B6" s="46" t="s">
        <v>60</v>
      </c>
      <c r="C6" s="47"/>
      <c r="D6" s="47"/>
      <c r="E6" s="47"/>
      <c r="F6" s="47"/>
      <c r="G6" s="47"/>
      <c r="H6" s="48"/>
    </row>
    <row r="7" spans="2:8" ht="12.75" customHeight="1" x14ac:dyDescent="0.2">
      <c r="B7" s="2" t="s">
        <v>2</v>
      </c>
      <c r="C7" s="35" t="s">
        <v>26</v>
      </c>
      <c r="D7" s="42" t="s">
        <v>27</v>
      </c>
      <c r="E7" s="13" t="s">
        <v>4</v>
      </c>
      <c r="F7" s="13" t="s">
        <v>4</v>
      </c>
      <c r="G7" s="13" t="s">
        <v>4</v>
      </c>
      <c r="H7" s="13" t="s">
        <v>4</v>
      </c>
    </row>
    <row r="8" spans="2:8" x14ac:dyDescent="0.2">
      <c r="B8" s="2" t="s">
        <v>3</v>
      </c>
      <c r="C8" s="36"/>
      <c r="D8" s="43"/>
      <c r="E8" s="4" t="s">
        <v>5</v>
      </c>
      <c r="F8" s="4" t="s">
        <v>5</v>
      </c>
      <c r="G8" s="4" t="s">
        <v>5</v>
      </c>
      <c r="H8" s="4" t="s">
        <v>5</v>
      </c>
    </row>
    <row r="9" spans="2:8" ht="41.25" customHeight="1" thickBot="1" x14ac:dyDescent="0.25">
      <c r="B9" s="3"/>
      <c r="C9" s="37"/>
      <c r="D9" s="44"/>
      <c r="E9" s="20" t="s">
        <v>28</v>
      </c>
      <c r="F9" s="5" t="s">
        <v>29</v>
      </c>
      <c r="G9" s="5" t="s">
        <v>30</v>
      </c>
      <c r="H9" s="5" t="s">
        <v>31</v>
      </c>
    </row>
    <row r="10" spans="2:8" ht="13.5" thickBot="1" x14ac:dyDescent="0.25">
      <c r="B10" s="26" t="s">
        <v>6</v>
      </c>
      <c r="C10" s="33">
        <f>+C12+C13+C14</f>
        <v>12708400</v>
      </c>
      <c r="D10" s="33">
        <f t="shared" ref="D10:H10" si="0">+D12+D13+D14</f>
        <v>15058341</v>
      </c>
      <c r="E10" s="33">
        <f t="shared" si="0"/>
        <v>1913913</v>
      </c>
      <c r="F10" s="33">
        <f t="shared" si="0"/>
        <v>3825407</v>
      </c>
      <c r="G10" s="33">
        <f t="shared" si="0"/>
        <v>0</v>
      </c>
      <c r="H10" s="33">
        <f t="shared" si="0"/>
        <v>0</v>
      </c>
    </row>
    <row r="11" spans="2:8" ht="13.5" thickBot="1" x14ac:dyDescent="0.25">
      <c r="B11" s="7" t="s">
        <v>7</v>
      </c>
      <c r="C11" s="6"/>
      <c r="D11" s="6"/>
      <c r="E11" s="6"/>
      <c r="F11" s="6"/>
      <c r="G11" s="6"/>
      <c r="H11" s="6"/>
    </row>
    <row r="12" spans="2:8" ht="13.5" thickBot="1" x14ac:dyDescent="0.25">
      <c r="B12" s="8" t="s">
        <v>8</v>
      </c>
      <c r="C12" s="31">
        <v>5836800</v>
      </c>
      <c r="D12" s="31">
        <v>5895693</v>
      </c>
      <c r="E12" s="31">
        <v>1356580</v>
      </c>
      <c r="F12" s="31">
        <v>2835533</v>
      </c>
      <c r="G12" s="31"/>
      <c r="H12" s="31"/>
    </row>
    <row r="13" spans="2:8" ht="13.5" thickBot="1" x14ac:dyDescent="0.25">
      <c r="B13" s="8" t="s">
        <v>9</v>
      </c>
      <c r="C13" s="31">
        <v>6747700</v>
      </c>
      <c r="D13" s="31">
        <v>8434241</v>
      </c>
      <c r="E13" s="31">
        <v>557333</v>
      </c>
      <c r="F13" s="31">
        <v>951154</v>
      </c>
      <c r="G13" s="31"/>
      <c r="H13" s="31"/>
    </row>
    <row r="14" spans="2:8" ht="13.5" thickBot="1" x14ac:dyDescent="0.25">
      <c r="B14" s="8" t="s">
        <v>10</v>
      </c>
      <c r="C14" s="31">
        <v>123900</v>
      </c>
      <c r="D14" s="31">
        <v>728407</v>
      </c>
      <c r="E14" s="31">
        <v>0</v>
      </c>
      <c r="F14" s="31">
        <v>38720</v>
      </c>
      <c r="G14" s="31"/>
      <c r="H14" s="31"/>
    </row>
    <row r="15" spans="2:8" ht="13.5" thickBot="1" x14ac:dyDescent="0.25">
      <c r="B15" s="7"/>
      <c r="C15" s="6"/>
      <c r="D15" s="6"/>
      <c r="E15" s="6"/>
      <c r="F15" s="6"/>
      <c r="G15" s="6"/>
      <c r="H15" s="6"/>
    </row>
    <row r="16" spans="2:8" s="23" customFormat="1" ht="26.25" thickBot="1" x14ac:dyDescent="0.25">
      <c r="B16" s="26" t="s">
        <v>11</v>
      </c>
      <c r="C16" s="33">
        <f>+SUM(C17:C20)</f>
        <v>0</v>
      </c>
      <c r="D16" s="33">
        <f t="shared" ref="D16:H16" si="1">+SUM(D17:D20)</f>
        <v>0</v>
      </c>
      <c r="E16" s="33">
        <f t="shared" si="1"/>
        <v>0</v>
      </c>
      <c r="F16" s="33">
        <f t="shared" si="1"/>
        <v>0</v>
      </c>
      <c r="G16" s="33">
        <f t="shared" si="1"/>
        <v>0</v>
      </c>
      <c r="H16" s="33">
        <f t="shared" si="1"/>
        <v>0</v>
      </c>
    </row>
    <row r="17" spans="2:8" ht="13.5" thickBot="1" x14ac:dyDescent="0.25">
      <c r="B17" s="7" t="s">
        <v>19</v>
      </c>
      <c r="C17" s="6"/>
      <c r="D17" s="6"/>
      <c r="E17" s="6"/>
      <c r="F17" s="6"/>
      <c r="G17" s="6"/>
      <c r="H17" s="6"/>
    </row>
    <row r="18" spans="2:8" ht="13.5" thickBot="1" x14ac:dyDescent="0.25">
      <c r="B18" s="7" t="s">
        <v>12</v>
      </c>
      <c r="C18" s="6"/>
      <c r="D18" s="6"/>
      <c r="E18" s="6"/>
      <c r="F18" s="6"/>
      <c r="G18" s="6"/>
      <c r="H18" s="6"/>
    </row>
    <row r="19" spans="2:8" ht="13.5" thickBot="1" x14ac:dyDescent="0.25">
      <c r="B19" s="7" t="s">
        <v>12</v>
      </c>
      <c r="C19" s="6"/>
      <c r="D19" s="6"/>
      <c r="E19" s="6"/>
      <c r="F19" s="6"/>
      <c r="G19" s="6"/>
      <c r="H19" s="6"/>
    </row>
    <row r="20" spans="2:8" ht="13.5" thickBot="1" x14ac:dyDescent="0.25">
      <c r="B20" s="7"/>
      <c r="C20" s="6"/>
      <c r="D20" s="6"/>
      <c r="E20" s="6"/>
      <c r="F20" s="6"/>
      <c r="G20" s="6"/>
      <c r="H20" s="6"/>
    </row>
    <row r="21" spans="2:8" ht="13.5" thickBot="1" x14ac:dyDescent="0.25">
      <c r="B21" s="26" t="s">
        <v>13</v>
      </c>
      <c r="C21" s="33">
        <f>+C16+C10</f>
        <v>12708400</v>
      </c>
      <c r="D21" s="33">
        <f t="shared" ref="D21:H21" si="2">+D16+D10</f>
        <v>15058341</v>
      </c>
      <c r="E21" s="33">
        <f t="shared" si="2"/>
        <v>1913913</v>
      </c>
      <c r="F21" s="33">
        <f t="shared" si="2"/>
        <v>3825407</v>
      </c>
      <c r="G21" s="33">
        <f t="shared" si="2"/>
        <v>0</v>
      </c>
      <c r="H21" s="33">
        <f t="shared" si="2"/>
        <v>0</v>
      </c>
    </row>
    <row r="22" spans="2:8" ht="13.5" thickBot="1" x14ac:dyDescent="0.25">
      <c r="B22" s="7"/>
      <c r="C22" s="6"/>
      <c r="D22" s="6"/>
      <c r="E22" s="6"/>
      <c r="F22" s="6"/>
      <c r="G22" s="6"/>
      <c r="H22" s="6"/>
    </row>
    <row r="23" spans="2:8" ht="13.5" thickBot="1" x14ac:dyDescent="0.25">
      <c r="B23" s="7" t="s">
        <v>14</v>
      </c>
      <c r="C23" s="9">
        <v>246</v>
      </c>
      <c r="D23" s="9">
        <v>245</v>
      </c>
      <c r="E23" s="9">
        <v>225</v>
      </c>
      <c r="F23" s="9">
        <v>236</v>
      </c>
      <c r="G23" s="9"/>
      <c r="H23" s="9"/>
    </row>
    <row r="24" spans="2:8" ht="16.5" thickBot="1" x14ac:dyDescent="0.25">
      <c r="B24" s="10"/>
    </row>
    <row r="25" spans="2:8" ht="13.5" thickBot="1" x14ac:dyDescent="0.25">
      <c r="B25" s="46" t="s">
        <v>61</v>
      </c>
      <c r="C25" s="47"/>
      <c r="D25" s="47"/>
      <c r="E25" s="47"/>
      <c r="F25" s="47"/>
      <c r="G25" s="47"/>
      <c r="H25" s="48"/>
    </row>
    <row r="26" spans="2:8" ht="12.75" customHeight="1" x14ac:dyDescent="0.2">
      <c r="B26" s="28" t="s">
        <v>2</v>
      </c>
      <c r="C26" s="35" t="s">
        <v>26</v>
      </c>
      <c r="D26" s="42" t="s">
        <v>27</v>
      </c>
      <c r="E26" s="13" t="s">
        <v>4</v>
      </c>
      <c r="F26" s="13" t="s">
        <v>4</v>
      </c>
      <c r="G26" s="13" t="s">
        <v>4</v>
      </c>
      <c r="H26" s="13" t="s">
        <v>4</v>
      </c>
    </row>
    <row r="27" spans="2:8" x14ac:dyDescent="0.2">
      <c r="B27" s="28" t="s">
        <v>3</v>
      </c>
      <c r="C27" s="36"/>
      <c r="D27" s="43"/>
      <c r="E27" s="4" t="s">
        <v>5</v>
      </c>
      <c r="F27" s="4" t="s">
        <v>5</v>
      </c>
      <c r="G27" s="4" t="s">
        <v>5</v>
      </c>
      <c r="H27" s="4" t="s">
        <v>5</v>
      </c>
    </row>
    <row r="28" spans="2:8" ht="41.25" customHeight="1" thickBot="1" x14ac:dyDescent="0.25">
      <c r="B28" s="3"/>
      <c r="C28" s="37"/>
      <c r="D28" s="44"/>
      <c r="E28" s="20" t="s">
        <v>28</v>
      </c>
      <c r="F28" s="5" t="s">
        <v>29</v>
      </c>
      <c r="G28" s="5" t="s">
        <v>30</v>
      </c>
      <c r="H28" s="5" t="s">
        <v>31</v>
      </c>
    </row>
    <row r="29" spans="2:8" ht="13.5" thickBot="1" x14ac:dyDescent="0.25">
      <c r="B29" s="26" t="s">
        <v>6</v>
      </c>
      <c r="C29" s="33">
        <f>+C31+C32+C33</f>
        <v>16921600</v>
      </c>
      <c r="D29" s="33">
        <f t="shared" ref="D29:H29" si="3">+D31+D32+D33</f>
        <v>18733630</v>
      </c>
      <c r="E29" s="33">
        <f t="shared" si="3"/>
        <v>740670</v>
      </c>
      <c r="F29" s="33">
        <f t="shared" si="3"/>
        <v>1543935</v>
      </c>
      <c r="G29" s="33">
        <f t="shared" si="3"/>
        <v>0</v>
      </c>
      <c r="H29" s="33">
        <f t="shared" si="3"/>
        <v>0</v>
      </c>
    </row>
    <row r="30" spans="2:8" ht="13.5" thickBot="1" x14ac:dyDescent="0.25">
      <c r="B30" s="7" t="s">
        <v>7</v>
      </c>
      <c r="C30" s="6"/>
      <c r="D30" s="6"/>
      <c r="E30" s="6"/>
      <c r="F30" s="6"/>
      <c r="G30" s="6"/>
      <c r="H30" s="6"/>
    </row>
    <row r="31" spans="2:8" ht="13.5" thickBot="1" x14ac:dyDescent="0.25">
      <c r="B31" s="8" t="s">
        <v>8</v>
      </c>
      <c r="C31" s="31">
        <v>3002300</v>
      </c>
      <c r="D31" s="31">
        <v>3006998</v>
      </c>
      <c r="E31" s="31">
        <v>656912</v>
      </c>
      <c r="F31" s="31">
        <v>1365931</v>
      </c>
      <c r="G31" s="31"/>
      <c r="H31" s="31"/>
    </row>
    <row r="32" spans="2:8" ht="13.5" thickBot="1" x14ac:dyDescent="0.25">
      <c r="B32" s="8" t="s">
        <v>9</v>
      </c>
      <c r="C32" s="31">
        <v>11919300</v>
      </c>
      <c r="D32" s="31">
        <v>13784512</v>
      </c>
      <c r="E32" s="31">
        <v>83758</v>
      </c>
      <c r="F32" s="31">
        <v>175164</v>
      </c>
      <c r="G32" s="31"/>
      <c r="H32" s="31"/>
    </row>
    <row r="33" spans="2:8" ht="13.5" thickBot="1" x14ac:dyDescent="0.25">
      <c r="B33" s="8" t="s">
        <v>10</v>
      </c>
      <c r="C33" s="31">
        <v>2000000</v>
      </c>
      <c r="D33" s="31">
        <v>1942120</v>
      </c>
      <c r="E33" s="31">
        <v>0</v>
      </c>
      <c r="F33" s="31">
        <v>2840</v>
      </c>
      <c r="G33" s="31"/>
      <c r="H33" s="31"/>
    </row>
    <row r="34" spans="2:8" ht="13.5" thickBot="1" x14ac:dyDescent="0.25">
      <c r="B34" s="7"/>
      <c r="C34" s="6"/>
      <c r="D34" s="6"/>
      <c r="E34" s="6"/>
      <c r="F34" s="6"/>
      <c r="G34" s="6"/>
      <c r="H34" s="6"/>
    </row>
    <row r="35" spans="2:8" s="23" customFormat="1" ht="26.25" thickBot="1" x14ac:dyDescent="0.25">
      <c r="B35" s="26" t="s">
        <v>11</v>
      </c>
      <c r="C35" s="33">
        <f>+SUM(C36:C39)</f>
        <v>0</v>
      </c>
      <c r="D35" s="33">
        <f t="shared" ref="D35:H35" si="4">+SUM(D36:D39)</f>
        <v>0</v>
      </c>
      <c r="E35" s="33">
        <f t="shared" si="4"/>
        <v>0</v>
      </c>
      <c r="F35" s="33">
        <f t="shared" si="4"/>
        <v>0</v>
      </c>
      <c r="G35" s="33">
        <f t="shared" si="4"/>
        <v>0</v>
      </c>
      <c r="H35" s="33">
        <f t="shared" si="4"/>
        <v>0</v>
      </c>
    </row>
    <row r="36" spans="2:8" ht="13.5" thickBot="1" x14ac:dyDescent="0.25">
      <c r="B36" s="7" t="s">
        <v>19</v>
      </c>
      <c r="C36" s="6"/>
      <c r="D36" s="6"/>
      <c r="E36" s="6"/>
      <c r="F36" s="6"/>
      <c r="G36" s="6"/>
      <c r="H36" s="6"/>
    </row>
    <row r="37" spans="2:8" ht="13.5" thickBot="1" x14ac:dyDescent="0.25">
      <c r="B37" s="7" t="s">
        <v>12</v>
      </c>
      <c r="C37" s="6"/>
      <c r="D37" s="6"/>
      <c r="E37" s="6"/>
      <c r="F37" s="6"/>
      <c r="G37" s="6"/>
      <c r="H37" s="6"/>
    </row>
    <row r="38" spans="2:8" ht="13.5" thickBot="1" x14ac:dyDescent="0.25">
      <c r="B38" s="7" t="s">
        <v>12</v>
      </c>
      <c r="C38" s="6"/>
      <c r="D38" s="6"/>
      <c r="E38" s="6"/>
      <c r="F38" s="6"/>
      <c r="G38" s="6"/>
      <c r="H38" s="6"/>
    </row>
    <row r="39" spans="2:8" ht="13.5" thickBot="1" x14ac:dyDescent="0.25">
      <c r="B39" s="7"/>
      <c r="C39" s="6"/>
      <c r="D39" s="6"/>
      <c r="E39" s="6"/>
      <c r="F39" s="6"/>
      <c r="G39" s="6"/>
      <c r="H39" s="6"/>
    </row>
    <row r="40" spans="2:8" ht="13.5" thickBot="1" x14ac:dyDescent="0.25">
      <c r="B40" s="26" t="s">
        <v>13</v>
      </c>
      <c r="C40" s="33">
        <f>+C35+C29</f>
        <v>16921600</v>
      </c>
      <c r="D40" s="33">
        <f t="shared" ref="D40:H40" si="5">+D35+D29</f>
        <v>18733630</v>
      </c>
      <c r="E40" s="33">
        <f t="shared" si="5"/>
        <v>740670</v>
      </c>
      <c r="F40" s="33">
        <f t="shared" si="5"/>
        <v>1543935</v>
      </c>
      <c r="G40" s="33">
        <f t="shared" si="5"/>
        <v>0</v>
      </c>
      <c r="H40" s="33">
        <f t="shared" si="5"/>
        <v>0</v>
      </c>
    </row>
    <row r="41" spans="2:8" ht="13.5" thickBot="1" x14ac:dyDescent="0.25">
      <c r="B41" s="7"/>
      <c r="C41" s="6"/>
      <c r="D41" s="6"/>
      <c r="E41" s="6"/>
      <c r="F41" s="6"/>
      <c r="G41" s="6"/>
      <c r="H41" s="6"/>
    </row>
    <row r="42" spans="2:8" ht="13.5" thickBot="1" x14ac:dyDescent="0.25">
      <c r="B42" s="7" t="s">
        <v>14</v>
      </c>
      <c r="C42" s="9">
        <v>129</v>
      </c>
      <c r="D42" s="9">
        <v>126</v>
      </c>
      <c r="E42" s="9">
        <v>114</v>
      </c>
      <c r="F42" s="9">
        <v>105</v>
      </c>
      <c r="G42" s="9"/>
      <c r="H42" s="9"/>
    </row>
    <row r="43" spans="2:8" ht="13.5" thickBot="1" x14ac:dyDescent="0.25">
      <c r="B43" s="29"/>
      <c r="C43" s="30"/>
      <c r="D43" s="30"/>
      <c r="E43" s="30"/>
      <c r="F43" s="30"/>
      <c r="G43" s="30"/>
      <c r="H43" s="30"/>
    </row>
    <row r="44" spans="2:8" ht="13.5" thickBot="1" x14ac:dyDescent="0.25">
      <c r="B44" s="46" t="s">
        <v>62</v>
      </c>
      <c r="C44" s="47"/>
      <c r="D44" s="47"/>
      <c r="E44" s="47"/>
      <c r="F44" s="47"/>
      <c r="G44" s="47"/>
      <c r="H44" s="48"/>
    </row>
    <row r="45" spans="2:8" ht="12.75" customHeight="1" x14ac:dyDescent="0.2">
      <c r="B45" s="28" t="s">
        <v>2</v>
      </c>
      <c r="C45" s="35" t="s">
        <v>26</v>
      </c>
      <c r="D45" s="42" t="s">
        <v>27</v>
      </c>
      <c r="E45" s="13" t="s">
        <v>4</v>
      </c>
      <c r="F45" s="13" t="s">
        <v>4</v>
      </c>
      <c r="G45" s="13" t="s">
        <v>4</v>
      </c>
      <c r="H45" s="13" t="s">
        <v>4</v>
      </c>
    </row>
    <row r="46" spans="2:8" x14ac:dyDescent="0.2">
      <c r="B46" s="28" t="s">
        <v>3</v>
      </c>
      <c r="C46" s="36"/>
      <c r="D46" s="43"/>
      <c r="E46" s="4" t="s">
        <v>5</v>
      </c>
      <c r="F46" s="4" t="s">
        <v>5</v>
      </c>
      <c r="G46" s="4" t="s">
        <v>5</v>
      </c>
      <c r="H46" s="4" t="s">
        <v>5</v>
      </c>
    </row>
    <row r="47" spans="2:8" ht="41.25" customHeight="1" thickBot="1" x14ac:dyDescent="0.25">
      <c r="B47" s="3"/>
      <c r="C47" s="37"/>
      <c r="D47" s="44"/>
      <c r="E47" s="20" t="s">
        <v>28</v>
      </c>
      <c r="F47" s="5" t="s">
        <v>29</v>
      </c>
      <c r="G47" s="5" t="s">
        <v>30</v>
      </c>
      <c r="H47" s="5" t="s">
        <v>31</v>
      </c>
    </row>
    <row r="48" spans="2:8" ht="13.5" thickBot="1" x14ac:dyDescent="0.25">
      <c r="B48" s="26" t="s">
        <v>6</v>
      </c>
      <c r="C48" s="33">
        <f>+C50+C51+C52</f>
        <v>2425000</v>
      </c>
      <c r="D48" s="33">
        <f t="shared" ref="D48:H48" si="6">+D50+D51+D52</f>
        <v>2434860</v>
      </c>
      <c r="E48" s="33">
        <f t="shared" si="6"/>
        <v>424215</v>
      </c>
      <c r="F48" s="33">
        <f t="shared" si="6"/>
        <v>1126259</v>
      </c>
      <c r="G48" s="33">
        <f t="shared" si="6"/>
        <v>0</v>
      </c>
      <c r="H48" s="33">
        <f t="shared" si="6"/>
        <v>0</v>
      </c>
    </row>
    <row r="49" spans="2:8" ht="13.5" thickBot="1" x14ac:dyDescent="0.25">
      <c r="B49" s="7" t="s">
        <v>7</v>
      </c>
      <c r="C49" s="6"/>
      <c r="D49" s="6"/>
      <c r="E49" s="6"/>
      <c r="F49" s="6"/>
      <c r="G49" s="6"/>
      <c r="H49" s="6"/>
    </row>
    <row r="50" spans="2:8" ht="13.5" thickBot="1" x14ac:dyDescent="0.25">
      <c r="B50" s="8" t="s">
        <v>8</v>
      </c>
      <c r="C50" s="31">
        <v>1887700</v>
      </c>
      <c r="D50" s="31">
        <v>1890252</v>
      </c>
      <c r="E50" s="31">
        <v>391147</v>
      </c>
      <c r="F50" s="31">
        <v>841435</v>
      </c>
      <c r="G50" s="31"/>
      <c r="H50" s="31"/>
    </row>
    <row r="51" spans="2:8" ht="13.5" thickBot="1" x14ac:dyDescent="0.25">
      <c r="B51" s="8" t="s">
        <v>9</v>
      </c>
      <c r="C51" s="31">
        <v>534900</v>
      </c>
      <c r="D51" s="31">
        <v>535088</v>
      </c>
      <c r="E51" s="31">
        <v>33068</v>
      </c>
      <c r="F51" s="31">
        <v>283013</v>
      </c>
      <c r="G51" s="31"/>
      <c r="H51" s="31"/>
    </row>
    <row r="52" spans="2:8" ht="13.5" thickBot="1" x14ac:dyDescent="0.25">
      <c r="B52" s="8" t="s">
        <v>10</v>
      </c>
      <c r="C52" s="31">
        <v>2400</v>
      </c>
      <c r="D52" s="31">
        <v>9520</v>
      </c>
      <c r="E52" s="31">
        <v>0</v>
      </c>
      <c r="F52" s="31">
        <v>1811</v>
      </c>
      <c r="G52" s="31"/>
      <c r="H52" s="31"/>
    </row>
    <row r="53" spans="2:8" ht="13.5" thickBot="1" x14ac:dyDescent="0.25">
      <c r="B53" s="7"/>
      <c r="C53" s="6"/>
      <c r="D53" s="6"/>
      <c r="E53" s="6"/>
      <c r="F53" s="6"/>
      <c r="G53" s="6"/>
      <c r="H53" s="6"/>
    </row>
    <row r="54" spans="2:8" s="23" customFormat="1" ht="26.25" thickBot="1" x14ac:dyDescent="0.25">
      <c r="B54" s="26" t="s">
        <v>11</v>
      </c>
      <c r="C54" s="33">
        <f>+SUM(C55:C58)</f>
        <v>0</v>
      </c>
      <c r="D54" s="33">
        <f t="shared" ref="D54:H54" si="7">+SUM(D55:D58)</f>
        <v>0</v>
      </c>
      <c r="E54" s="33">
        <f t="shared" si="7"/>
        <v>0</v>
      </c>
      <c r="F54" s="33">
        <f t="shared" si="7"/>
        <v>0</v>
      </c>
      <c r="G54" s="33">
        <f t="shared" si="7"/>
        <v>0</v>
      </c>
      <c r="H54" s="33">
        <f t="shared" si="7"/>
        <v>0</v>
      </c>
    </row>
    <row r="55" spans="2:8" ht="13.5" thickBot="1" x14ac:dyDescent="0.25">
      <c r="B55" s="7" t="s">
        <v>19</v>
      </c>
      <c r="C55" s="6"/>
      <c r="D55" s="6"/>
      <c r="E55" s="6"/>
      <c r="F55" s="6"/>
      <c r="G55" s="6"/>
      <c r="H55" s="6"/>
    </row>
    <row r="56" spans="2:8" ht="13.5" thickBot="1" x14ac:dyDescent="0.25">
      <c r="B56" s="7" t="s">
        <v>12</v>
      </c>
      <c r="C56" s="6"/>
      <c r="D56" s="6"/>
      <c r="E56" s="6"/>
      <c r="F56" s="6"/>
      <c r="G56" s="6"/>
      <c r="H56" s="6"/>
    </row>
    <row r="57" spans="2:8" ht="13.5" thickBot="1" x14ac:dyDescent="0.25">
      <c r="B57" s="7" t="s">
        <v>12</v>
      </c>
      <c r="C57" s="6"/>
      <c r="D57" s="6"/>
      <c r="E57" s="6"/>
      <c r="F57" s="6"/>
      <c r="G57" s="6"/>
      <c r="H57" s="6"/>
    </row>
    <row r="58" spans="2:8" ht="13.5" thickBot="1" x14ac:dyDescent="0.25">
      <c r="B58" s="7"/>
      <c r="C58" s="6"/>
      <c r="D58" s="6"/>
      <c r="E58" s="6"/>
      <c r="F58" s="6"/>
      <c r="G58" s="6"/>
      <c r="H58" s="6"/>
    </row>
    <row r="59" spans="2:8" ht="13.5" thickBot="1" x14ac:dyDescent="0.25">
      <c r="B59" s="26" t="s">
        <v>13</v>
      </c>
      <c r="C59" s="33">
        <f>+C54+C48</f>
        <v>2425000</v>
      </c>
      <c r="D59" s="33">
        <f t="shared" ref="D59:H59" si="8">+D54+D48</f>
        <v>2434860</v>
      </c>
      <c r="E59" s="33">
        <f t="shared" si="8"/>
        <v>424215</v>
      </c>
      <c r="F59" s="33">
        <f t="shared" si="8"/>
        <v>1126259</v>
      </c>
      <c r="G59" s="33">
        <f t="shared" si="8"/>
        <v>0</v>
      </c>
      <c r="H59" s="33">
        <f t="shared" si="8"/>
        <v>0</v>
      </c>
    </row>
    <row r="60" spans="2:8" ht="13.5" thickBot="1" x14ac:dyDescent="0.25">
      <c r="B60" s="7"/>
      <c r="C60" s="6"/>
      <c r="D60" s="6"/>
      <c r="E60" s="6"/>
      <c r="F60" s="6"/>
      <c r="G60" s="6"/>
      <c r="H60" s="6"/>
    </row>
    <row r="61" spans="2:8" ht="13.5" thickBot="1" x14ac:dyDescent="0.25">
      <c r="B61" s="7" t="s">
        <v>14</v>
      </c>
      <c r="C61" s="9">
        <v>75</v>
      </c>
      <c r="D61" s="9">
        <v>77</v>
      </c>
      <c r="E61" s="9">
        <v>68</v>
      </c>
      <c r="F61" s="9">
        <v>70</v>
      </c>
      <c r="G61" s="9"/>
      <c r="H61" s="9"/>
    </row>
    <row r="62" spans="2:8" ht="13.5" thickBot="1" x14ac:dyDescent="0.25">
      <c r="B62" s="29"/>
      <c r="C62" s="30"/>
      <c r="D62" s="30"/>
      <c r="E62" s="30"/>
      <c r="F62" s="30"/>
      <c r="G62" s="30"/>
      <c r="H62" s="30"/>
    </row>
    <row r="63" spans="2:8" ht="13.5" thickBot="1" x14ac:dyDescent="0.25">
      <c r="B63" s="46" t="s">
        <v>63</v>
      </c>
      <c r="C63" s="47"/>
      <c r="D63" s="47"/>
      <c r="E63" s="47"/>
      <c r="F63" s="47"/>
      <c r="G63" s="47"/>
      <c r="H63" s="48"/>
    </row>
    <row r="64" spans="2:8" ht="12.75" customHeight="1" x14ac:dyDescent="0.2">
      <c r="B64" s="28" t="s">
        <v>2</v>
      </c>
      <c r="C64" s="35" t="s">
        <v>26</v>
      </c>
      <c r="D64" s="42" t="s">
        <v>27</v>
      </c>
      <c r="E64" s="13" t="s">
        <v>4</v>
      </c>
      <c r="F64" s="13" t="s">
        <v>4</v>
      </c>
      <c r="G64" s="13" t="s">
        <v>4</v>
      </c>
      <c r="H64" s="13" t="s">
        <v>4</v>
      </c>
    </row>
    <row r="65" spans="2:8" x14ac:dyDescent="0.2">
      <c r="B65" s="28" t="s">
        <v>3</v>
      </c>
      <c r="C65" s="36"/>
      <c r="D65" s="43"/>
      <c r="E65" s="4" t="s">
        <v>5</v>
      </c>
      <c r="F65" s="4" t="s">
        <v>5</v>
      </c>
      <c r="G65" s="4" t="s">
        <v>5</v>
      </c>
      <c r="H65" s="4" t="s">
        <v>5</v>
      </c>
    </row>
    <row r="66" spans="2:8" ht="41.25" customHeight="1" thickBot="1" x14ac:dyDescent="0.25">
      <c r="B66" s="3"/>
      <c r="C66" s="37"/>
      <c r="D66" s="44"/>
      <c r="E66" s="20" t="s">
        <v>28</v>
      </c>
      <c r="F66" s="5" t="s">
        <v>29</v>
      </c>
      <c r="G66" s="5" t="s">
        <v>30</v>
      </c>
      <c r="H66" s="5" t="s">
        <v>31</v>
      </c>
    </row>
    <row r="67" spans="2:8" ht="13.5" thickBot="1" x14ac:dyDescent="0.25">
      <c r="B67" s="26" t="s">
        <v>6</v>
      </c>
      <c r="C67" s="33">
        <f>+C69+C70+C71</f>
        <v>24630400</v>
      </c>
      <c r="D67" s="33">
        <f t="shared" ref="D67:H67" si="9">+D69+D70+D71</f>
        <v>24921368</v>
      </c>
      <c r="E67" s="33">
        <f t="shared" si="9"/>
        <v>1855751</v>
      </c>
      <c r="F67" s="33">
        <f t="shared" si="9"/>
        <v>4089453</v>
      </c>
      <c r="G67" s="33">
        <f t="shared" si="9"/>
        <v>0</v>
      </c>
      <c r="H67" s="33">
        <f t="shared" si="9"/>
        <v>0</v>
      </c>
    </row>
    <row r="68" spans="2:8" ht="13.5" thickBot="1" x14ac:dyDescent="0.25">
      <c r="B68" s="7" t="s">
        <v>7</v>
      </c>
      <c r="C68" s="6"/>
      <c r="D68" s="6"/>
      <c r="E68" s="6"/>
      <c r="F68" s="6"/>
      <c r="G68" s="6"/>
      <c r="H68" s="6"/>
    </row>
    <row r="69" spans="2:8" ht="13.5" thickBot="1" x14ac:dyDescent="0.25">
      <c r="B69" s="8" t="s">
        <v>8</v>
      </c>
      <c r="C69" s="31">
        <v>7142000</v>
      </c>
      <c r="D69" s="31">
        <v>7188794</v>
      </c>
      <c r="E69" s="31">
        <v>1464721</v>
      </c>
      <c r="F69" s="31">
        <v>3277759</v>
      </c>
      <c r="G69" s="31"/>
      <c r="H69" s="31"/>
    </row>
    <row r="70" spans="2:8" ht="13.5" thickBot="1" x14ac:dyDescent="0.25">
      <c r="B70" s="8" t="s">
        <v>9</v>
      </c>
      <c r="C70" s="31">
        <v>16699100</v>
      </c>
      <c r="D70" s="31">
        <v>16400343</v>
      </c>
      <c r="E70" s="31">
        <v>391030</v>
      </c>
      <c r="F70" s="31">
        <v>801024</v>
      </c>
      <c r="G70" s="31"/>
      <c r="H70" s="31"/>
    </row>
    <row r="71" spans="2:8" ht="13.5" thickBot="1" x14ac:dyDescent="0.25">
      <c r="B71" s="8" t="s">
        <v>10</v>
      </c>
      <c r="C71" s="31">
        <v>789300</v>
      </c>
      <c r="D71" s="31">
        <v>1332231</v>
      </c>
      <c r="E71" s="31">
        <v>0</v>
      </c>
      <c r="F71" s="31">
        <v>10670</v>
      </c>
      <c r="G71" s="31"/>
      <c r="H71" s="31"/>
    </row>
    <row r="72" spans="2:8" ht="13.5" thickBot="1" x14ac:dyDescent="0.25">
      <c r="B72" s="7"/>
      <c r="C72" s="6"/>
      <c r="D72" s="6"/>
      <c r="E72" s="6"/>
      <c r="F72" s="6"/>
      <c r="G72" s="6"/>
      <c r="H72" s="6"/>
    </row>
    <row r="73" spans="2:8" s="23" customFormat="1" ht="26.25" thickBot="1" x14ac:dyDescent="0.25">
      <c r="B73" s="26" t="s">
        <v>11</v>
      </c>
      <c r="C73" s="33">
        <f>+SUM(C74:C77)</f>
        <v>150000</v>
      </c>
      <c r="D73" s="33">
        <f t="shared" ref="D73:H73" si="10">+SUM(D74:D77)</f>
        <v>150000</v>
      </c>
      <c r="E73" s="33">
        <f t="shared" si="10"/>
        <v>40750</v>
      </c>
      <c r="F73" s="33">
        <f t="shared" si="10"/>
        <v>122716</v>
      </c>
      <c r="G73" s="33">
        <f t="shared" si="10"/>
        <v>0</v>
      </c>
      <c r="H73" s="33">
        <f t="shared" si="10"/>
        <v>0</v>
      </c>
    </row>
    <row r="74" spans="2:8" ht="13.5" thickBot="1" x14ac:dyDescent="0.25">
      <c r="B74" s="7" t="s">
        <v>19</v>
      </c>
      <c r="C74" s="6"/>
      <c r="D74" s="6"/>
      <c r="E74" s="6"/>
      <c r="F74" s="6"/>
      <c r="G74" s="6"/>
      <c r="H74" s="6"/>
    </row>
    <row r="75" spans="2:8" ht="26.25" thickBot="1" x14ac:dyDescent="0.25">
      <c r="B75" s="7" t="s">
        <v>70</v>
      </c>
      <c r="C75" s="31">
        <v>150000</v>
      </c>
      <c r="D75" s="31">
        <v>150000</v>
      </c>
      <c r="E75" s="31">
        <v>40750</v>
      </c>
      <c r="F75" s="31">
        <v>122716</v>
      </c>
      <c r="G75" s="31"/>
      <c r="H75" s="31"/>
    </row>
    <row r="76" spans="2:8" ht="13.5" thickBot="1" x14ac:dyDescent="0.25">
      <c r="B76" s="7" t="s">
        <v>12</v>
      </c>
      <c r="C76" s="6"/>
      <c r="D76" s="6"/>
      <c r="E76" s="6"/>
      <c r="F76" s="6"/>
      <c r="G76" s="6"/>
      <c r="H76" s="6"/>
    </row>
    <row r="77" spans="2:8" ht="13.5" thickBot="1" x14ac:dyDescent="0.25">
      <c r="B77" s="7"/>
      <c r="C77" s="6"/>
      <c r="D77" s="6"/>
      <c r="E77" s="6"/>
      <c r="F77" s="6"/>
      <c r="G77" s="6"/>
      <c r="H77" s="6"/>
    </row>
    <row r="78" spans="2:8" ht="13.5" thickBot="1" x14ac:dyDescent="0.25">
      <c r="B78" s="26" t="s">
        <v>13</v>
      </c>
      <c r="C78" s="33">
        <f>+C73+C67</f>
        <v>24780400</v>
      </c>
      <c r="D78" s="33">
        <f t="shared" ref="D78:H78" si="11">+D73+D67</f>
        <v>25071368</v>
      </c>
      <c r="E78" s="33">
        <f t="shared" si="11"/>
        <v>1896501</v>
      </c>
      <c r="F78" s="33">
        <f t="shared" si="11"/>
        <v>4212169</v>
      </c>
      <c r="G78" s="33">
        <f t="shared" si="11"/>
        <v>0</v>
      </c>
      <c r="H78" s="33">
        <f t="shared" si="11"/>
        <v>0</v>
      </c>
    </row>
    <row r="79" spans="2:8" ht="13.5" thickBot="1" x14ac:dyDescent="0.25">
      <c r="B79" s="7"/>
      <c r="C79" s="6"/>
      <c r="D79" s="6"/>
      <c r="E79" s="6"/>
      <c r="F79" s="6"/>
      <c r="G79" s="6"/>
      <c r="H79" s="6"/>
    </row>
    <row r="80" spans="2:8" ht="13.5" thickBot="1" x14ac:dyDescent="0.25">
      <c r="B80" s="7" t="s">
        <v>14</v>
      </c>
      <c r="C80" s="9">
        <v>313</v>
      </c>
      <c r="D80" s="9">
        <v>313</v>
      </c>
      <c r="E80" s="9">
        <v>296</v>
      </c>
      <c r="F80" s="9">
        <v>293</v>
      </c>
      <c r="G80" s="9"/>
      <c r="H80" s="9"/>
    </row>
    <row r="81" spans="2:8" ht="13.5" thickBot="1" x14ac:dyDescent="0.25">
      <c r="B81" s="29"/>
      <c r="C81" s="30"/>
      <c r="D81" s="30"/>
      <c r="E81" s="30"/>
      <c r="F81" s="30"/>
      <c r="G81" s="30"/>
      <c r="H81" s="30"/>
    </row>
    <row r="82" spans="2:8" ht="13.5" thickBot="1" x14ac:dyDescent="0.25">
      <c r="B82" s="46" t="s">
        <v>64</v>
      </c>
      <c r="C82" s="47"/>
      <c r="D82" s="47"/>
      <c r="E82" s="47"/>
      <c r="F82" s="47"/>
      <c r="G82" s="47"/>
      <c r="H82" s="48"/>
    </row>
    <row r="83" spans="2:8" ht="12.75" customHeight="1" x14ac:dyDescent="0.2">
      <c r="B83" s="28" t="s">
        <v>2</v>
      </c>
      <c r="C83" s="35" t="s">
        <v>26</v>
      </c>
      <c r="D83" s="42" t="s">
        <v>27</v>
      </c>
      <c r="E83" s="13" t="s">
        <v>4</v>
      </c>
      <c r="F83" s="13" t="s">
        <v>4</v>
      </c>
      <c r="G83" s="13" t="s">
        <v>4</v>
      </c>
      <c r="H83" s="13" t="s">
        <v>4</v>
      </c>
    </row>
    <row r="84" spans="2:8" x14ac:dyDescent="0.2">
      <c r="B84" s="28" t="s">
        <v>3</v>
      </c>
      <c r="C84" s="36"/>
      <c r="D84" s="43"/>
      <c r="E84" s="4" t="s">
        <v>5</v>
      </c>
      <c r="F84" s="4" t="s">
        <v>5</v>
      </c>
      <c r="G84" s="4" t="s">
        <v>5</v>
      </c>
      <c r="H84" s="4" t="s">
        <v>5</v>
      </c>
    </row>
    <row r="85" spans="2:8" ht="41.25" customHeight="1" thickBot="1" x14ac:dyDescent="0.25">
      <c r="B85" s="3"/>
      <c r="C85" s="37"/>
      <c r="D85" s="44"/>
      <c r="E85" s="20" t="s">
        <v>28</v>
      </c>
      <c r="F85" s="5" t="s">
        <v>29</v>
      </c>
      <c r="G85" s="5" t="s">
        <v>30</v>
      </c>
      <c r="H85" s="5" t="s">
        <v>31</v>
      </c>
    </row>
    <row r="86" spans="2:8" ht="13.5" thickBot="1" x14ac:dyDescent="0.25">
      <c r="B86" s="26" t="s">
        <v>6</v>
      </c>
      <c r="C86" s="33">
        <f>+C88+C89+C90</f>
        <v>6060100</v>
      </c>
      <c r="D86" s="33">
        <f t="shared" ref="D86:H86" si="12">+D88+D89+D90</f>
        <v>4315356</v>
      </c>
      <c r="E86" s="33">
        <f t="shared" si="12"/>
        <v>369925</v>
      </c>
      <c r="F86" s="33">
        <f t="shared" si="12"/>
        <v>747809</v>
      </c>
      <c r="G86" s="33">
        <f t="shared" si="12"/>
        <v>0</v>
      </c>
      <c r="H86" s="33">
        <f t="shared" si="12"/>
        <v>0</v>
      </c>
    </row>
    <row r="87" spans="2:8" ht="13.5" thickBot="1" x14ac:dyDescent="0.25">
      <c r="B87" s="7" t="s">
        <v>7</v>
      </c>
      <c r="C87" s="6"/>
      <c r="D87" s="6"/>
      <c r="E87" s="6"/>
      <c r="F87" s="6"/>
      <c r="G87" s="6"/>
      <c r="H87" s="6"/>
    </row>
    <row r="88" spans="2:8" ht="13.5" thickBot="1" x14ac:dyDescent="0.25">
      <c r="B88" s="8" t="s">
        <v>8</v>
      </c>
      <c r="C88" s="31">
        <v>1575900</v>
      </c>
      <c r="D88" s="31">
        <v>1582833</v>
      </c>
      <c r="E88" s="31">
        <v>333569</v>
      </c>
      <c r="F88" s="31">
        <v>686258</v>
      </c>
      <c r="G88" s="31"/>
      <c r="H88" s="31"/>
    </row>
    <row r="89" spans="2:8" ht="13.5" thickBot="1" x14ac:dyDescent="0.25">
      <c r="B89" s="8" t="s">
        <v>9</v>
      </c>
      <c r="C89" s="31">
        <v>4484200</v>
      </c>
      <c r="D89" s="31">
        <v>2710303</v>
      </c>
      <c r="E89" s="31">
        <v>36356</v>
      </c>
      <c r="F89" s="31">
        <v>61551</v>
      </c>
      <c r="G89" s="31"/>
      <c r="H89" s="31"/>
    </row>
    <row r="90" spans="2:8" ht="13.5" thickBot="1" x14ac:dyDescent="0.25">
      <c r="B90" s="8" t="s">
        <v>10</v>
      </c>
      <c r="C90" s="31"/>
      <c r="D90" s="31">
        <v>22220</v>
      </c>
      <c r="E90" s="31"/>
      <c r="F90" s="31"/>
      <c r="G90" s="31"/>
      <c r="H90" s="31"/>
    </row>
    <row r="91" spans="2:8" ht="13.5" thickBot="1" x14ac:dyDescent="0.25">
      <c r="B91" s="7"/>
      <c r="C91" s="6"/>
      <c r="D91" s="6"/>
      <c r="E91" s="6"/>
      <c r="F91" s="6"/>
      <c r="G91" s="6"/>
      <c r="H91" s="6"/>
    </row>
    <row r="92" spans="2:8" s="23" customFormat="1" ht="26.25" thickBot="1" x14ac:dyDescent="0.25">
      <c r="B92" s="26" t="s">
        <v>11</v>
      </c>
      <c r="C92" s="33">
        <f>+SUM(C93:C96)</f>
        <v>0</v>
      </c>
      <c r="D92" s="33">
        <f t="shared" ref="D92:H92" si="13">+SUM(D93:D96)</f>
        <v>0</v>
      </c>
      <c r="E92" s="33">
        <f t="shared" si="13"/>
        <v>0</v>
      </c>
      <c r="F92" s="33">
        <f t="shared" si="13"/>
        <v>0</v>
      </c>
      <c r="G92" s="33">
        <f t="shared" si="13"/>
        <v>0</v>
      </c>
      <c r="H92" s="33">
        <f t="shared" si="13"/>
        <v>0</v>
      </c>
    </row>
    <row r="93" spans="2:8" ht="13.5" thickBot="1" x14ac:dyDescent="0.25">
      <c r="B93" s="7" t="s">
        <v>19</v>
      </c>
      <c r="C93" s="6"/>
      <c r="D93" s="6"/>
      <c r="E93" s="6"/>
      <c r="F93" s="6"/>
      <c r="G93" s="6"/>
      <c r="H93" s="6"/>
    </row>
    <row r="94" spans="2:8" ht="13.5" thickBot="1" x14ac:dyDescent="0.25">
      <c r="B94" s="7" t="s">
        <v>12</v>
      </c>
      <c r="C94" s="6"/>
      <c r="D94" s="6"/>
      <c r="E94" s="6"/>
      <c r="F94" s="6"/>
      <c r="G94" s="6"/>
      <c r="H94" s="6"/>
    </row>
    <row r="95" spans="2:8" ht="13.5" thickBot="1" x14ac:dyDescent="0.25">
      <c r="B95" s="7" t="s">
        <v>12</v>
      </c>
      <c r="C95" s="6"/>
      <c r="D95" s="6"/>
      <c r="E95" s="6"/>
      <c r="F95" s="6"/>
      <c r="G95" s="6"/>
      <c r="H95" s="6"/>
    </row>
    <row r="96" spans="2:8" ht="13.5" thickBot="1" x14ac:dyDescent="0.25">
      <c r="B96" s="7"/>
      <c r="C96" s="6"/>
      <c r="D96" s="6"/>
      <c r="E96" s="6"/>
      <c r="F96" s="6"/>
      <c r="G96" s="6"/>
      <c r="H96" s="6"/>
    </row>
    <row r="97" spans="2:8" ht="13.5" thickBot="1" x14ac:dyDescent="0.25">
      <c r="B97" s="26" t="s">
        <v>13</v>
      </c>
      <c r="C97" s="33">
        <f>+C92+C86</f>
        <v>6060100</v>
      </c>
      <c r="D97" s="33">
        <f t="shared" ref="D97:H97" si="14">+D92+D86</f>
        <v>4315356</v>
      </c>
      <c r="E97" s="33">
        <f t="shared" si="14"/>
        <v>369925</v>
      </c>
      <c r="F97" s="33">
        <f t="shared" si="14"/>
        <v>747809</v>
      </c>
      <c r="G97" s="33">
        <f t="shared" si="14"/>
        <v>0</v>
      </c>
      <c r="H97" s="33">
        <f t="shared" si="14"/>
        <v>0</v>
      </c>
    </row>
    <row r="98" spans="2:8" ht="13.5" thickBot="1" x14ac:dyDescent="0.25">
      <c r="B98" s="7"/>
      <c r="C98" s="6"/>
      <c r="D98" s="6"/>
      <c r="E98" s="6"/>
      <c r="F98" s="6"/>
      <c r="G98" s="6"/>
      <c r="H98" s="6"/>
    </row>
    <row r="99" spans="2:8" ht="13.5" thickBot="1" x14ac:dyDescent="0.25">
      <c r="B99" s="7" t="s">
        <v>14</v>
      </c>
      <c r="C99" s="9">
        <v>59</v>
      </c>
      <c r="D99" s="9">
        <v>58</v>
      </c>
      <c r="E99" s="9">
        <v>52</v>
      </c>
      <c r="F99" s="9">
        <v>51</v>
      </c>
      <c r="G99" s="9"/>
      <c r="H99" s="9"/>
    </row>
    <row r="100" spans="2:8" ht="13.5" thickBot="1" x14ac:dyDescent="0.25">
      <c r="B100" s="29"/>
      <c r="C100" s="30"/>
      <c r="D100" s="30"/>
      <c r="E100" s="30"/>
      <c r="F100" s="30"/>
      <c r="G100" s="30"/>
      <c r="H100" s="30"/>
    </row>
    <row r="101" spans="2:8" ht="13.5" thickBot="1" x14ac:dyDescent="0.25">
      <c r="B101" s="46" t="s">
        <v>65</v>
      </c>
      <c r="C101" s="47"/>
      <c r="D101" s="47"/>
      <c r="E101" s="47"/>
      <c r="F101" s="47"/>
      <c r="G101" s="47"/>
      <c r="H101" s="48"/>
    </row>
    <row r="102" spans="2:8" ht="12.75" customHeight="1" x14ac:dyDescent="0.2">
      <c r="B102" s="28" t="s">
        <v>2</v>
      </c>
      <c r="C102" s="35" t="s">
        <v>26</v>
      </c>
      <c r="D102" s="42" t="s">
        <v>27</v>
      </c>
      <c r="E102" s="13" t="s">
        <v>4</v>
      </c>
      <c r="F102" s="13" t="s">
        <v>4</v>
      </c>
      <c r="G102" s="13" t="s">
        <v>4</v>
      </c>
      <c r="H102" s="13" t="s">
        <v>4</v>
      </c>
    </row>
    <row r="103" spans="2:8" x14ac:dyDescent="0.2">
      <c r="B103" s="28" t="s">
        <v>3</v>
      </c>
      <c r="C103" s="36"/>
      <c r="D103" s="43"/>
      <c r="E103" s="4" t="s">
        <v>5</v>
      </c>
      <c r="F103" s="4" t="s">
        <v>5</v>
      </c>
      <c r="G103" s="4" t="s">
        <v>5</v>
      </c>
      <c r="H103" s="4" t="s">
        <v>5</v>
      </c>
    </row>
    <row r="104" spans="2:8" ht="41.25" customHeight="1" thickBot="1" x14ac:dyDescent="0.25">
      <c r="B104" s="3"/>
      <c r="C104" s="37"/>
      <c r="D104" s="44"/>
      <c r="E104" s="20" t="s">
        <v>28</v>
      </c>
      <c r="F104" s="5" t="s">
        <v>29</v>
      </c>
      <c r="G104" s="5" t="s">
        <v>30</v>
      </c>
      <c r="H104" s="5" t="s">
        <v>31</v>
      </c>
    </row>
    <row r="105" spans="2:8" ht="13.5" thickBot="1" x14ac:dyDescent="0.25">
      <c r="B105" s="26" t="s">
        <v>6</v>
      </c>
      <c r="C105" s="33">
        <f>+C107+C108+C109</f>
        <v>4896400</v>
      </c>
      <c r="D105" s="33">
        <f t="shared" ref="D105:H105" si="15">+D107+D108+D109</f>
        <v>4996576</v>
      </c>
      <c r="E105" s="33">
        <f t="shared" si="15"/>
        <v>1008560</v>
      </c>
      <c r="F105" s="33">
        <f t="shared" si="15"/>
        <v>2095554</v>
      </c>
      <c r="G105" s="33">
        <f t="shared" si="15"/>
        <v>0</v>
      </c>
      <c r="H105" s="33">
        <f t="shared" si="15"/>
        <v>0</v>
      </c>
    </row>
    <row r="106" spans="2:8" ht="13.5" thickBot="1" x14ac:dyDescent="0.25">
      <c r="B106" s="7" t="s">
        <v>7</v>
      </c>
      <c r="C106" s="6"/>
      <c r="D106" s="6"/>
      <c r="E106" s="6"/>
      <c r="F106" s="6"/>
      <c r="G106" s="6"/>
      <c r="H106" s="6"/>
    </row>
    <row r="107" spans="2:8" ht="13.5" thickBot="1" x14ac:dyDescent="0.25">
      <c r="B107" s="8" t="s">
        <v>8</v>
      </c>
      <c r="C107" s="31">
        <v>3796100</v>
      </c>
      <c r="D107" s="31">
        <v>3803506</v>
      </c>
      <c r="E107" s="31">
        <v>867992</v>
      </c>
      <c r="F107" s="31">
        <v>1833330</v>
      </c>
      <c r="G107" s="31"/>
      <c r="H107" s="31"/>
    </row>
    <row r="108" spans="2:8" ht="13.5" thickBot="1" x14ac:dyDescent="0.25">
      <c r="B108" s="8" t="s">
        <v>9</v>
      </c>
      <c r="C108" s="31">
        <v>886300</v>
      </c>
      <c r="D108" s="31">
        <v>893460</v>
      </c>
      <c r="E108" s="31">
        <v>140568</v>
      </c>
      <c r="F108" s="31">
        <v>262224</v>
      </c>
      <c r="G108" s="31"/>
      <c r="H108" s="31"/>
    </row>
    <row r="109" spans="2:8" ht="13.5" thickBot="1" x14ac:dyDescent="0.25">
      <c r="B109" s="8" t="s">
        <v>10</v>
      </c>
      <c r="C109" s="31">
        <v>214000</v>
      </c>
      <c r="D109" s="31">
        <v>299610</v>
      </c>
      <c r="E109" s="31">
        <v>0</v>
      </c>
      <c r="F109" s="31"/>
      <c r="G109" s="31"/>
      <c r="H109" s="31"/>
    </row>
    <row r="110" spans="2:8" ht="13.5" thickBot="1" x14ac:dyDescent="0.25">
      <c r="B110" s="7"/>
      <c r="C110" s="6"/>
      <c r="D110" s="6"/>
      <c r="E110" s="6"/>
      <c r="F110" s="6"/>
      <c r="G110" s="6"/>
      <c r="H110" s="6"/>
    </row>
    <row r="111" spans="2:8" s="23" customFormat="1" ht="26.25" thickBot="1" x14ac:dyDescent="0.25">
      <c r="B111" s="26" t="s">
        <v>11</v>
      </c>
      <c r="C111" s="33">
        <f>+SUM(C112:C115)</f>
        <v>0</v>
      </c>
      <c r="D111" s="33">
        <f t="shared" ref="D111:H111" si="16">+SUM(D112:D115)</f>
        <v>0</v>
      </c>
      <c r="E111" s="33">
        <f t="shared" si="16"/>
        <v>0</v>
      </c>
      <c r="F111" s="33">
        <f t="shared" si="16"/>
        <v>0</v>
      </c>
      <c r="G111" s="33">
        <f t="shared" si="16"/>
        <v>0</v>
      </c>
      <c r="H111" s="33">
        <f t="shared" si="16"/>
        <v>0</v>
      </c>
    </row>
    <row r="112" spans="2:8" ht="13.5" thickBot="1" x14ac:dyDescent="0.25">
      <c r="B112" s="7" t="s">
        <v>19</v>
      </c>
      <c r="C112" s="6"/>
      <c r="D112" s="6"/>
      <c r="E112" s="6"/>
      <c r="F112" s="6"/>
      <c r="G112" s="6"/>
      <c r="H112" s="6"/>
    </row>
    <row r="113" spans="2:8" ht="13.5" thickBot="1" x14ac:dyDescent="0.25">
      <c r="B113" s="7" t="s">
        <v>12</v>
      </c>
      <c r="C113" s="6"/>
      <c r="D113" s="6"/>
      <c r="E113" s="6"/>
      <c r="F113" s="6"/>
      <c r="G113" s="6"/>
      <c r="H113" s="6"/>
    </row>
    <row r="114" spans="2:8" ht="13.5" thickBot="1" x14ac:dyDescent="0.25">
      <c r="B114" s="7" t="s">
        <v>12</v>
      </c>
      <c r="C114" s="6"/>
      <c r="D114" s="6"/>
      <c r="E114" s="6"/>
      <c r="F114" s="6"/>
      <c r="G114" s="6"/>
      <c r="H114" s="6"/>
    </row>
    <row r="115" spans="2:8" ht="13.5" thickBot="1" x14ac:dyDescent="0.25">
      <c r="B115" s="7"/>
      <c r="C115" s="6"/>
      <c r="D115" s="6"/>
      <c r="E115" s="6"/>
      <c r="F115" s="6"/>
      <c r="G115" s="6"/>
      <c r="H115" s="6"/>
    </row>
    <row r="116" spans="2:8" ht="13.5" thickBot="1" x14ac:dyDescent="0.25">
      <c r="B116" s="26" t="s">
        <v>13</v>
      </c>
      <c r="C116" s="33">
        <f>+C111+C105</f>
        <v>4896400</v>
      </c>
      <c r="D116" s="33">
        <f t="shared" ref="D116:H116" si="17">+D111+D105</f>
        <v>4996576</v>
      </c>
      <c r="E116" s="33">
        <f t="shared" si="17"/>
        <v>1008560</v>
      </c>
      <c r="F116" s="33">
        <f t="shared" si="17"/>
        <v>2095554</v>
      </c>
      <c r="G116" s="33">
        <f t="shared" si="17"/>
        <v>0</v>
      </c>
      <c r="H116" s="33">
        <f t="shared" si="17"/>
        <v>0</v>
      </c>
    </row>
    <row r="117" spans="2:8" ht="13.5" thickBot="1" x14ac:dyDescent="0.25">
      <c r="B117" s="7"/>
      <c r="C117" s="6"/>
      <c r="D117" s="6"/>
      <c r="E117" s="6"/>
      <c r="F117" s="6"/>
      <c r="G117" s="6"/>
      <c r="H117" s="6"/>
    </row>
    <row r="118" spans="2:8" ht="13.5" thickBot="1" x14ac:dyDescent="0.25">
      <c r="B118" s="7" t="s">
        <v>14</v>
      </c>
      <c r="C118" s="9">
        <v>151</v>
      </c>
      <c r="D118" s="9">
        <v>153</v>
      </c>
      <c r="E118" s="9">
        <v>133</v>
      </c>
      <c r="F118" s="9">
        <v>138</v>
      </c>
      <c r="G118" s="9"/>
      <c r="H118" s="9"/>
    </row>
    <row r="119" spans="2:8" ht="13.5" thickBot="1" x14ac:dyDescent="0.25">
      <c r="B119" s="29"/>
      <c r="C119" s="30"/>
      <c r="D119" s="30"/>
      <c r="E119" s="30"/>
      <c r="F119" s="30"/>
      <c r="G119" s="30"/>
      <c r="H119" s="30"/>
    </row>
    <row r="120" spans="2:8" ht="13.5" thickBot="1" x14ac:dyDescent="0.25">
      <c r="B120" s="46" t="s">
        <v>66</v>
      </c>
      <c r="C120" s="47"/>
      <c r="D120" s="47"/>
      <c r="E120" s="47"/>
      <c r="F120" s="47"/>
      <c r="G120" s="47"/>
      <c r="H120" s="48"/>
    </row>
    <row r="121" spans="2:8" ht="12.75" customHeight="1" x14ac:dyDescent="0.2">
      <c r="B121" s="28" t="s">
        <v>2</v>
      </c>
      <c r="C121" s="35" t="s">
        <v>26</v>
      </c>
      <c r="D121" s="42" t="s">
        <v>27</v>
      </c>
      <c r="E121" s="13" t="s">
        <v>4</v>
      </c>
      <c r="F121" s="13" t="s">
        <v>4</v>
      </c>
      <c r="G121" s="13" t="s">
        <v>4</v>
      </c>
      <c r="H121" s="13" t="s">
        <v>4</v>
      </c>
    </row>
    <row r="122" spans="2:8" x14ac:dyDescent="0.2">
      <c r="B122" s="28" t="s">
        <v>3</v>
      </c>
      <c r="C122" s="36"/>
      <c r="D122" s="43"/>
      <c r="E122" s="4" t="s">
        <v>5</v>
      </c>
      <c r="F122" s="4" t="s">
        <v>5</v>
      </c>
      <c r="G122" s="4" t="s">
        <v>5</v>
      </c>
      <c r="H122" s="4" t="s">
        <v>5</v>
      </c>
    </row>
    <row r="123" spans="2:8" ht="41.25" customHeight="1" thickBot="1" x14ac:dyDescent="0.25">
      <c r="B123" s="3"/>
      <c r="C123" s="37"/>
      <c r="D123" s="44"/>
      <c r="E123" s="20" t="s">
        <v>28</v>
      </c>
      <c r="F123" s="5" t="s">
        <v>29</v>
      </c>
      <c r="G123" s="5" t="s">
        <v>30</v>
      </c>
      <c r="H123" s="5" t="s">
        <v>31</v>
      </c>
    </row>
    <row r="124" spans="2:8" ht="13.5" thickBot="1" x14ac:dyDescent="0.25">
      <c r="B124" s="26" t="s">
        <v>6</v>
      </c>
      <c r="C124" s="33">
        <f>+C126+C127+C128</f>
        <v>717500</v>
      </c>
      <c r="D124" s="33">
        <f t="shared" ref="D124:H124" si="18">+D126+D127+D128</f>
        <v>35890770</v>
      </c>
      <c r="E124" s="33">
        <f t="shared" si="18"/>
        <v>126814</v>
      </c>
      <c r="F124" s="33">
        <f t="shared" si="18"/>
        <v>22270938</v>
      </c>
      <c r="G124" s="33">
        <f t="shared" si="18"/>
        <v>0</v>
      </c>
      <c r="H124" s="33">
        <f t="shared" si="18"/>
        <v>0</v>
      </c>
    </row>
    <row r="125" spans="2:8" ht="13.5" thickBot="1" x14ac:dyDescent="0.25">
      <c r="B125" s="7" t="s">
        <v>7</v>
      </c>
      <c r="C125" s="6"/>
      <c r="D125" s="6"/>
      <c r="E125" s="6"/>
      <c r="F125" s="6"/>
      <c r="G125" s="6"/>
      <c r="H125" s="6"/>
    </row>
    <row r="126" spans="2:8" ht="13.5" thickBot="1" x14ac:dyDescent="0.25">
      <c r="B126" s="8" t="s">
        <v>8</v>
      </c>
      <c r="C126" s="31">
        <v>478600</v>
      </c>
      <c r="D126" s="31">
        <v>479575</v>
      </c>
      <c r="E126" s="31">
        <v>91538</v>
      </c>
      <c r="F126" s="31">
        <v>187649</v>
      </c>
      <c r="G126" s="31"/>
      <c r="H126" s="31"/>
    </row>
    <row r="127" spans="2:8" ht="13.5" thickBot="1" x14ac:dyDescent="0.25">
      <c r="B127" s="8" t="s">
        <v>9</v>
      </c>
      <c r="C127" s="31">
        <v>238900</v>
      </c>
      <c r="D127" s="31">
        <v>35411195</v>
      </c>
      <c r="E127" s="31">
        <v>35276</v>
      </c>
      <c r="F127" s="31">
        <v>22083289</v>
      </c>
      <c r="G127" s="31"/>
      <c r="H127" s="31"/>
    </row>
    <row r="128" spans="2:8" ht="13.5" thickBot="1" x14ac:dyDescent="0.25">
      <c r="B128" s="8" t="s">
        <v>10</v>
      </c>
      <c r="C128" s="31"/>
      <c r="D128" s="31"/>
      <c r="E128" s="31"/>
      <c r="F128" s="31"/>
      <c r="G128" s="31"/>
      <c r="H128" s="31"/>
    </row>
    <row r="129" spans="2:8" ht="13.5" thickBot="1" x14ac:dyDescent="0.25">
      <c r="B129" s="7"/>
      <c r="C129" s="6"/>
      <c r="D129" s="6"/>
      <c r="E129" s="6"/>
      <c r="F129" s="6"/>
      <c r="G129" s="6"/>
      <c r="H129" s="6"/>
    </row>
    <row r="130" spans="2:8" s="23" customFormat="1" ht="26.25" thickBot="1" x14ac:dyDescent="0.25">
      <c r="B130" s="26" t="s">
        <v>11</v>
      </c>
      <c r="C130" s="33">
        <f>+SUM(C131:C134)</f>
        <v>0</v>
      </c>
      <c r="D130" s="33">
        <f t="shared" ref="D130:H130" si="19">+SUM(D131:D134)</f>
        <v>0</v>
      </c>
      <c r="E130" s="33">
        <f t="shared" si="19"/>
        <v>0</v>
      </c>
      <c r="F130" s="33">
        <f t="shared" si="19"/>
        <v>0</v>
      </c>
      <c r="G130" s="33">
        <f t="shared" si="19"/>
        <v>0</v>
      </c>
      <c r="H130" s="33">
        <f t="shared" si="19"/>
        <v>0</v>
      </c>
    </row>
    <row r="131" spans="2:8" ht="13.5" thickBot="1" x14ac:dyDescent="0.25">
      <c r="B131" s="7" t="s">
        <v>19</v>
      </c>
      <c r="C131" s="6"/>
      <c r="D131" s="6"/>
      <c r="E131" s="6"/>
      <c r="F131" s="6"/>
      <c r="G131" s="6"/>
      <c r="H131" s="6"/>
    </row>
    <row r="132" spans="2:8" ht="13.5" thickBot="1" x14ac:dyDescent="0.25">
      <c r="B132" s="7" t="s">
        <v>12</v>
      </c>
      <c r="C132" s="6"/>
      <c r="D132" s="6"/>
      <c r="E132" s="6"/>
      <c r="F132" s="6"/>
      <c r="G132" s="6"/>
      <c r="H132" s="6"/>
    </row>
    <row r="133" spans="2:8" ht="13.5" thickBot="1" x14ac:dyDescent="0.25">
      <c r="B133" s="7" t="s">
        <v>12</v>
      </c>
      <c r="C133" s="6"/>
      <c r="D133" s="6"/>
      <c r="E133" s="6"/>
      <c r="F133" s="6"/>
      <c r="G133" s="6"/>
      <c r="H133" s="6"/>
    </row>
    <row r="134" spans="2:8" ht="13.5" thickBot="1" x14ac:dyDescent="0.25">
      <c r="B134" s="7"/>
      <c r="C134" s="6"/>
      <c r="D134" s="6"/>
      <c r="E134" s="6"/>
      <c r="F134" s="6"/>
      <c r="G134" s="6"/>
      <c r="H134" s="6"/>
    </row>
    <row r="135" spans="2:8" ht="13.5" thickBot="1" x14ac:dyDescent="0.25">
      <c r="B135" s="26" t="s">
        <v>13</v>
      </c>
      <c r="C135" s="33">
        <f>+C130+C124</f>
        <v>717500</v>
      </c>
      <c r="D135" s="33">
        <f t="shared" ref="D135:H135" si="20">+D130+D124</f>
        <v>35890770</v>
      </c>
      <c r="E135" s="33">
        <f t="shared" si="20"/>
        <v>126814</v>
      </c>
      <c r="F135" s="33">
        <f t="shared" si="20"/>
        <v>22270938</v>
      </c>
      <c r="G135" s="33">
        <f t="shared" si="20"/>
        <v>0</v>
      </c>
      <c r="H135" s="33">
        <f t="shared" si="20"/>
        <v>0</v>
      </c>
    </row>
    <row r="136" spans="2:8" ht="13.5" thickBot="1" x14ac:dyDescent="0.25">
      <c r="B136" s="7"/>
      <c r="C136" s="6"/>
      <c r="D136" s="6"/>
      <c r="E136" s="6"/>
      <c r="F136" s="6"/>
      <c r="G136" s="6"/>
      <c r="H136" s="6"/>
    </row>
    <row r="137" spans="2:8" ht="13.5" thickBot="1" x14ac:dyDescent="0.25">
      <c r="B137" s="7" t="s">
        <v>14</v>
      </c>
      <c r="C137" s="9">
        <v>18</v>
      </c>
      <c r="D137" s="9">
        <v>18</v>
      </c>
      <c r="E137" s="9">
        <v>13</v>
      </c>
      <c r="F137" s="9">
        <v>13</v>
      </c>
      <c r="G137" s="9"/>
      <c r="H137" s="9"/>
    </row>
    <row r="138" spans="2:8" ht="13.5" thickBot="1" x14ac:dyDescent="0.25">
      <c r="B138" s="29"/>
      <c r="C138" s="30"/>
      <c r="D138" s="30"/>
      <c r="E138" s="30"/>
      <c r="F138" s="30"/>
      <c r="G138" s="30"/>
      <c r="H138" s="30"/>
    </row>
    <row r="139" spans="2:8" ht="13.5" thickBot="1" x14ac:dyDescent="0.25">
      <c r="B139" s="46" t="s">
        <v>67</v>
      </c>
      <c r="C139" s="47"/>
      <c r="D139" s="47"/>
      <c r="E139" s="47"/>
      <c r="F139" s="47"/>
      <c r="G139" s="47"/>
      <c r="H139" s="48"/>
    </row>
    <row r="140" spans="2:8" ht="12.75" customHeight="1" x14ac:dyDescent="0.2">
      <c r="B140" s="28" t="s">
        <v>2</v>
      </c>
      <c r="C140" s="35" t="s">
        <v>26</v>
      </c>
      <c r="D140" s="42" t="s">
        <v>27</v>
      </c>
      <c r="E140" s="13" t="s">
        <v>4</v>
      </c>
      <c r="F140" s="13" t="s">
        <v>4</v>
      </c>
      <c r="G140" s="13" t="s">
        <v>4</v>
      </c>
      <c r="H140" s="13" t="s">
        <v>4</v>
      </c>
    </row>
    <row r="141" spans="2:8" x14ac:dyDescent="0.2">
      <c r="B141" s="28" t="s">
        <v>3</v>
      </c>
      <c r="C141" s="36"/>
      <c r="D141" s="43"/>
      <c r="E141" s="4" t="s">
        <v>5</v>
      </c>
      <c r="F141" s="4" t="s">
        <v>5</v>
      </c>
      <c r="G141" s="4" t="s">
        <v>5</v>
      </c>
      <c r="H141" s="4" t="s">
        <v>5</v>
      </c>
    </row>
    <row r="142" spans="2:8" ht="41.25" customHeight="1" thickBot="1" x14ac:dyDescent="0.25">
      <c r="B142" s="3"/>
      <c r="C142" s="37"/>
      <c r="D142" s="44"/>
      <c r="E142" s="20" t="s">
        <v>28</v>
      </c>
      <c r="F142" s="5" t="s">
        <v>29</v>
      </c>
      <c r="G142" s="5" t="s">
        <v>30</v>
      </c>
      <c r="H142" s="5" t="s">
        <v>31</v>
      </c>
    </row>
    <row r="143" spans="2:8" ht="13.5" thickBot="1" x14ac:dyDescent="0.25">
      <c r="B143" s="26" t="s">
        <v>6</v>
      </c>
      <c r="C143" s="33">
        <f>+C145+C146+C147</f>
        <v>23616300</v>
      </c>
      <c r="D143" s="33">
        <f t="shared" ref="D143:H143" si="21">+D145+D146+D147</f>
        <v>23245625</v>
      </c>
      <c r="E143" s="33">
        <f t="shared" si="21"/>
        <v>2523057</v>
      </c>
      <c r="F143" s="33">
        <f t="shared" si="21"/>
        <v>5554754</v>
      </c>
      <c r="G143" s="33">
        <f t="shared" si="21"/>
        <v>0</v>
      </c>
      <c r="H143" s="33">
        <f t="shared" si="21"/>
        <v>0</v>
      </c>
    </row>
    <row r="144" spans="2:8" ht="13.5" thickBot="1" x14ac:dyDescent="0.25">
      <c r="B144" s="7" t="s">
        <v>7</v>
      </c>
      <c r="C144" s="6"/>
      <c r="D144" s="6"/>
      <c r="E144" s="6"/>
      <c r="F144" s="6"/>
      <c r="G144" s="6"/>
      <c r="H144" s="6"/>
    </row>
    <row r="145" spans="2:8" ht="13.5" thickBot="1" x14ac:dyDescent="0.25">
      <c r="B145" s="8" t="s">
        <v>8</v>
      </c>
      <c r="C145" s="31">
        <v>7027200</v>
      </c>
      <c r="D145" s="31">
        <v>7027200</v>
      </c>
      <c r="E145" s="31">
        <v>1712973</v>
      </c>
      <c r="F145" s="31">
        <v>3520162</v>
      </c>
      <c r="G145" s="31"/>
      <c r="H145" s="31"/>
    </row>
    <row r="146" spans="2:8" ht="13.5" thickBot="1" x14ac:dyDescent="0.25">
      <c r="B146" s="8" t="s">
        <v>9</v>
      </c>
      <c r="C146" s="31">
        <v>10334200</v>
      </c>
      <c r="D146" s="31">
        <v>9966725</v>
      </c>
      <c r="E146" s="31">
        <v>810084</v>
      </c>
      <c r="F146" s="31">
        <v>1821856</v>
      </c>
      <c r="G146" s="31"/>
      <c r="H146" s="31"/>
    </row>
    <row r="147" spans="2:8" ht="13.5" thickBot="1" x14ac:dyDescent="0.25">
      <c r="B147" s="8" t="s">
        <v>10</v>
      </c>
      <c r="C147" s="31">
        <v>6254900</v>
      </c>
      <c r="D147" s="31">
        <v>6251700</v>
      </c>
      <c r="E147" s="31">
        <v>0</v>
      </c>
      <c r="F147" s="31">
        <v>212736</v>
      </c>
      <c r="G147" s="31"/>
      <c r="H147" s="31"/>
    </row>
    <row r="148" spans="2:8" ht="13.5" thickBot="1" x14ac:dyDescent="0.25">
      <c r="B148" s="7"/>
      <c r="C148" s="6"/>
      <c r="D148" s="6"/>
      <c r="E148" s="6"/>
      <c r="F148" s="6"/>
      <c r="G148" s="6"/>
      <c r="H148" s="6"/>
    </row>
    <row r="149" spans="2:8" s="23" customFormat="1" ht="26.25" thickBot="1" x14ac:dyDescent="0.25">
      <c r="B149" s="26" t="s">
        <v>11</v>
      </c>
      <c r="C149" s="33">
        <f>+SUM(C150:C153)</f>
        <v>0</v>
      </c>
      <c r="D149" s="33">
        <f t="shared" ref="D149:H149" si="22">+SUM(D150:D153)</f>
        <v>0</v>
      </c>
      <c r="E149" s="33">
        <f t="shared" si="22"/>
        <v>0</v>
      </c>
      <c r="F149" s="33">
        <f t="shared" si="22"/>
        <v>0</v>
      </c>
      <c r="G149" s="33">
        <f t="shared" si="22"/>
        <v>0</v>
      </c>
      <c r="H149" s="33">
        <f t="shared" si="22"/>
        <v>0</v>
      </c>
    </row>
    <row r="150" spans="2:8" ht="13.5" thickBot="1" x14ac:dyDescent="0.25">
      <c r="B150" s="7" t="s">
        <v>19</v>
      </c>
      <c r="C150" s="6"/>
      <c r="D150" s="6"/>
      <c r="E150" s="6"/>
      <c r="F150" s="6"/>
      <c r="G150" s="6"/>
      <c r="H150" s="6"/>
    </row>
    <row r="151" spans="2:8" ht="13.5" thickBot="1" x14ac:dyDescent="0.25">
      <c r="B151" s="7" t="s">
        <v>12</v>
      </c>
      <c r="C151" s="6"/>
      <c r="D151" s="6"/>
      <c r="E151" s="6"/>
      <c r="F151" s="6"/>
      <c r="G151" s="6"/>
      <c r="H151" s="6"/>
    </row>
    <row r="152" spans="2:8" ht="13.5" thickBot="1" x14ac:dyDescent="0.25">
      <c r="B152" s="7" t="s">
        <v>12</v>
      </c>
      <c r="C152" s="6"/>
      <c r="D152" s="6"/>
      <c r="E152" s="6"/>
      <c r="F152" s="6"/>
      <c r="G152" s="6"/>
      <c r="H152" s="6"/>
    </row>
    <row r="153" spans="2:8" ht="13.5" thickBot="1" x14ac:dyDescent="0.25">
      <c r="B153" s="7"/>
      <c r="C153" s="6"/>
      <c r="D153" s="6"/>
      <c r="E153" s="6"/>
      <c r="F153" s="6"/>
      <c r="G153" s="6"/>
      <c r="H153" s="6"/>
    </row>
    <row r="154" spans="2:8" ht="13.5" thickBot="1" x14ac:dyDescent="0.25">
      <c r="B154" s="26" t="s">
        <v>13</v>
      </c>
      <c r="C154" s="33">
        <f>+C149+C143</f>
        <v>23616300</v>
      </c>
      <c r="D154" s="33">
        <f t="shared" ref="D154:H154" si="23">+D149+D143</f>
        <v>23245625</v>
      </c>
      <c r="E154" s="33">
        <f t="shared" si="23"/>
        <v>2523057</v>
      </c>
      <c r="F154" s="33">
        <f t="shared" si="23"/>
        <v>5554754</v>
      </c>
      <c r="G154" s="33">
        <f t="shared" si="23"/>
        <v>0</v>
      </c>
      <c r="H154" s="33">
        <f t="shared" si="23"/>
        <v>0</v>
      </c>
    </row>
    <row r="155" spans="2:8" ht="13.5" thickBot="1" x14ac:dyDescent="0.25">
      <c r="B155" s="7"/>
      <c r="C155" s="6"/>
      <c r="D155" s="6"/>
      <c r="E155" s="6"/>
      <c r="F155" s="6"/>
      <c r="G155" s="6"/>
      <c r="H155" s="6"/>
    </row>
    <row r="156" spans="2:8" ht="13.5" thickBot="1" x14ac:dyDescent="0.25">
      <c r="B156" s="7" t="s">
        <v>14</v>
      </c>
      <c r="C156" s="9">
        <v>328</v>
      </c>
      <c r="D156" s="9">
        <v>326</v>
      </c>
      <c r="E156" s="9">
        <v>305</v>
      </c>
      <c r="F156" s="9">
        <v>305</v>
      </c>
      <c r="G156" s="9"/>
      <c r="H156" s="9"/>
    </row>
    <row r="157" spans="2:8" ht="13.5" thickBot="1" x14ac:dyDescent="0.25"/>
    <row r="158" spans="2:8" ht="13.5" thickBot="1" x14ac:dyDescent="0.25">
      <c r="B158" s="46" t="s">
        <v>68</v>
      </c>
      <c r="C158" s="47"/>
      <c r="D158" s="47"/>
      <c r="E158" s="47"/>
      <c r="F158" s="47"/>
      <c r="G158" s="47"/>
      <c r="H158" s="48"/>
    </row>
    <row r="159" spans="2:8" ht="12.75" customHeight="1" x14ac:dyDescent="0.2">
      <c r="B159" s="28" t="s">
        <v>2</v>
      </c>
      <c r="C159" s="35" t="s">
        <v>26</v>
      </c>
      <c r="D159" s="42" t="s">
        <v>27</v>
      </c>
      <c r="E159" s="13" t="s">
        <v>4</v>
      </c>
      <c r="F159" s="13" t="s">
        <v>4</v>
      </c>
      <c r="G159" s="13" t="s">
        <v>4</v>
      </c>
      <c r="H159" s="13" t="s">
        <v>4</v>
      </c>
    </row>
    <row r="160" spans="2:8" x14ac:dyDescent="0.2">
      <c r="B160" s="28" t="s">
        <v>3</v>
      </c>
      <c r="C160" s="36"/>
      <c r="D160" s="43"/>
      <c r="E160" s="4" t="s">
        <v>5</v>
      </c>
      <c r="F160" s="4" t="s">
        <v>5</v>
      </c>
      <c r="G160" s="4" t="s">
        <v>5</v>
      </c>
      <c r="H160" s="4" t="s">
        <v>5</v>
      </c>
    </row>
    <row r="161" spans="2:8" ht="41.25" customHeight="1" thickBot="1" x14ac:dyDescent="0.25">
      <c r="B161" s="3"/>
      <c r="C161" s="37"/>
      <c r="D161" s="44"/>
      <c r="E161" s="20" t="s">
        <v>28</v>
      </c>
      <c r="F161" s="5" t="s">
        <v>29</v>
      </c>
      <c r="G161" s="5" t="s">
        <v>30</v>
      </c>
      <c r="H161" s="5" t="s">
        <v>31</v>
      </c>
    </row>
    <row r="162" spans="2:8" ht="13.5" thickBot="1" x14ac:dyDescent="0.25">
      <c r="B162" s="26" t="s">
        <v>6</v>
      </c>
      <c r="C162" s="33">
        <f>+C164+C165+C166</f>
        <v>22392000</v>
      </c>
      <c r="D162" s="33">
        <f t="shared" ref="D162:H162" si="24">+D164+D165+D166</f>
        <v>16837155</v>
      </c>
      <c r="E162" s="27">
        <f t="shared" si="24"/>
        <v>0</v>
      </c>
      <c r="F162" s="27">
        <f t="shared" si="24"/>
        <v>4079229</v>
      </c>
      <c r="G162" s="27">
        <f t="shared" si="24"/>
        <v>0</v>
      </c>
      <c r="H162" s="27">
        <f t="shared" si="24"/>
        <v>0</v>
      </c>
    </row>
    <row r="163" spans="2:8" ht="13.5" thickBot="1" x14ac:dyDescent="0.25">
      <c r="B163" s="7" t="s">
        <v>7</v>
      </c>
      <c r="C163" s="6"/>
      <c r="D163" s="6"/>
      <c r="E163" s="6"/>
      <c r="F163" s="6"/>
      <c r="G163" s="6"/>
      <c r="H163" s="6"/>
    </row>
    <row r="164" spans="2:8" ht="13.5" thickBot="1" x14ac:dyDescent="0.25">
      <c r="B164" s="8" t="s">
        <v>8</v>
      </c>
      <c r="C164" s="31">
        <v>14081500</v>
      </c>
      <c r="D164" s="31">
        <v>12193000</v>
      </c>
      <c r="E164" s="31"/>
      <c r="F164" s="31">
        <v>3635043</v>
      </c>
      <c r="G164" s="31"/>
      <c r="H164" s="31"/>
    </row>
    <row r="165" spans="2:8" ht="13.5" thickBot="1" x14ac:dyDescent="0.25">
      <c r="B165" s="8" t="s">
        <v>9</v>
      </c>
      <c r="C165" s="31">
        <v>7647300</v>
      </c>
      <c r="D165" s="31">
        <v>3492960</v>
      </c>
      <c r="E165" s="31"/>
      <c r="F165" s="31">
        <v>444186</v>
      </c>
      <c r="G165" s="31"/>
      <c r="H165" s="31"/>
    </row>
    <row r="166" spans="2:8" ht="13.5" thickBot="1" x14ac:dyDescent="0.25">
      <c r="B166" s="8" t="s">
        <v>10</v>
      </c>
      <c r="C166" s="31">
        <v>663200</v>
      </c>
      <c r="D166" s="31">
        <v>1151195</v>
      </c>
      <c r="E166" s="31"/>
      <c r="F166" s="31"/>
      <c r="G166" s="31"/>
      <c r="H166" s="31"/>
    </row>
    <row r="167" spans="2:8" ht="13.5" thickBot="1" x14ac:dyDescent="0.25">
      <c r="B167" s="7"/>
      <c r="C167" s="6"/>
      <c r="D167" s="6"/>
      <c r="E167" s="6"/>
      <c r="F167" s="6"/>
      <c r="G167" s="6"/>
      <c r="H167" s="6"/>
    </row>
    <row r="168" spans="2:8" s="23" customFormat="1" ht="26.25" thickBot="1" x14ac:dyDescent="0.25">
      <c r="B168" s="26" t="s">
        <v>11</v>
      </c>
      <c r="C168" s="33">
        <f>+SUM(C169:C172)</f>
        <v>29800</v>
      </c>
      <c r="D168" s="33">
        <f t="shared" ref="D168:H168" si="25">+SUM(D169:D172)</f>
        <v>29800</v>
      </c>
      <c r="E168" s="27">
        <f t="shared" si="25"/>
        <v>0</v>
      </c>
      <c r="F168" s="27">
        <f t="shared" si="25"/>
        <v>0</v>
      </c>
      <c r="G168" s="27">
        <f t="shared" si="25"/>
        <v>0</v>
      </c>
      <c r="H168" s="27">
        <f t="shared" si="25"/>
        <v>0</v>
      </c>
    </row>
    <row r="169" spans="2:8" ht="13.5" thickBot="1" x14ac:dyDescent="0.25">
      <c r="B169" s="7" t="s">
        <v>19</v>
      </c>
      <c r="C169" s="6"/>
      <c r="D169" s="6"/>
      <c r="E169" s="6"/>
      <c r="F169" s="6"/>
      <c r="G169" s="6"/>
      <c r="H169" s="6"/>
    </row>
    <row r="170" spans="2:8" ht="13.5" thickBot="1" x14ac:dyDescent="0.25">
      <c r="B170" s="7" t="s">
        <v>71</v>
      </c>
      <c r="C170" s="31">
        <v>29800</v>
      </c>
      <c r="D170" s="31">
        <v>29800</v>
      </c>
      <c r="E170" s="31"/>
      <c r="F170" s="31"/>
      <c r="G170" s="31"/>
      <c r="H170" s="31"/>
    </row>
    <row r="171" spans="2:8" ht="13.5" thickBot="1" x14ac:dyDescent="0.25">
      <c r="B171" s="7" t="s">
        <v>12</v>
      </c>
      <c r="C171" s="31"/>
      <c r="D171" s="31"/>
      <c r="E171" s="31"/>
      <c r="F171" s="31"/>
      <c r="G171" s="31"/>
      <c r="H171" s="31"/>
    </row>
    <row r="172" spans="2:8" ht="13.5" thickBot="1" x14ac:dyDescent="0.25">
      <c r="B172" s="7"/>
      <c r="C172" s="6"/>
      <c r="D172" s="6"/>
      <c r="E172" s="6"/>
      <c r="F172" s="6"/>
      <c r="G172" s="6"/>
      <c r="H172" s="6"/>
    </row>
    <row r="173" spans="2:8" ht="13.5" thickBot="1" x14ac:dyDescent="0.25">
      <c r="B173" s="26" t="s">
        <v>13</v>
      </c>
      <c r="C173" s="33">
        <f>+C168+C162</f>
        <v>22421800</v>
      </c>
      <c r="D173" s="33">
        <f t="shared" ref="D173:H173" si="26">+D168+D162</f>
        <v>16866955</v>
      </c>
      <c r="E173" s="27">
        <f t="shared" si="26"/>
        <v>0</v>
      </c>
      <c r="F173" s="27">
        <f t="shared" si="26"/>
        <v>4079229</v>
      </c>
      <c r="G173" s="27">
        <f t="shared" si="26"/>
        <v>0</v>
      </c>
      <c r="H173" s="27">
        <f t="shared" si="26"/>
        <v>0</v>
      </c>
    </row>
    <row r="174" spans="2:8" ht="13.5" thickBot="1" x14ac:dyDescent="0.25">
      <c r="B174" s="7"/>
      <c r="C174" s="6"/>
      <c r="D174" s="6"/>
      <c r="E174" s="6"/>
      <c r="F174" s="6"/>
      <c r="G174" s="6"/>
      <c r="H174" s="6"/>
    </row>
    <row r="175" spans="2:8" ht="13.5" thickBot="1" x14ac:dyDescent="0.25">
      <c r="B175" s="7" t="s">
        <v>14</v>
      </c>
      <c r="C175" s="9">
        <v>724</v>
      </c>
      <c r="D175" s="9">
        <v>724</v>
      </c>
      <c r="E175" s="9"/>
      <c r="F175" s="9">
        <v>685</v>
      </c>
      <c r="G175" s="9"/>
      <c r="H175" s="9"/>
    </row>
    <row r="176" spans="2:8" ht="13.5" thickBot="1" x14ac:dyDescent="0.25">
      <c r="B176" s="29"/>
      <c r="C176" s="30"/>
      <c r="D176" s="30"/>
      <c r="E176" s="30"/>
      <c r="F176" s="30"/>
      <c r="G176" s="30"/>
      <c r="H176" s="30"/>
    </row>
    <row r="177" spans="2:8" ht="13.5" thickBot="1" x14ac:dyDescent="0.25">
      <c r="B177" s="46" t="s">
        <v>69</v>
      </c>
      <c r="C177" s="47"/>
      <c r="D177" s="47"/>
      <c r="E177" s="47"/>
      <c r="F177" s="47"/>
      <c r="G177" s="47"/>
      <c r="H177" s="48"/>
    </row>
    <row r="178" spans="2:8" ht="12.75" customHeight="1" x14ac:dyDescent="0.2">
      <c r="B178" s="28" t="s">
        <v>2</v>
      </c>
      <c r="C178" s="35" t="s">
        <v>26</v>
      </c>
      <c r="D178" s="42" t="s">
        <v>27</v>
      </c>
      <c r="E178" s="13" t="s">
        <v>4</v>
      </c>
      <c r="F178" s="13" t="s">
        <v>4</v>
      </c>
      <c r="G178" s="13" t="s">
        <v>4</v>
      </c>
      <c r="H178" s="13" t="s">
        <v>4</v>
      </c>
    </row>
    <row r="179" spans="2:8" x14ac:dyDescent="0.2">
      <c r="B179" s="28" t="s">
        <v>3</v>
      </c>
      <c r="C179" s="36"/>
      <c r="D179" s="43"/>
      <c r="E179" s="4" t="s">
        <v>5</v>
      </c>
      <c r="F179" s="4" t="s">
        <v>5</v>
      </c>
      <c r="G179" s="4" t="s">
        <v>5</v>
      </c>
      <c r="H179" s="4" t="s">
        <v>5</v>
      </c>
    </row>
    <row r="180" spans="2:8" ht="41.25" customHeight="1" thickBot="1" x14ac:dyDescent="0.25">
      <c r="B180" s="3"/>
      <c r="C180" s="37"/>
      <c r="D180" s="44"/>
      <c r="E180" s="20" t="s">
        <v>28</v>
      </c>
      <c r="F180" s="5" t="s">
        <v>29</v>
      </c>
      <c r="G180" s="5" t="s">
        <v>30</v>
      </c>
      <c r="H180" s="5" t="s">
        <v>31</v>
      </c>
    </row>
    <row r="181" spans="2:8" ht="13.5" thickBot="1" x14ac:dyDescent="0.25">
      <c r="B181" s="26" t="s">
        <v>6</v>
      </c>
      <c r="C181" s="33">
        <f>+C183+C184+C185</f>
        <v>20324400</v>
      </c>
      <c r="D181" s="33">
        <f t="shared" ref="D181:H181" si="27">+D183+D184+D185</f>
        <v>22818977</v>
      </c>
      <c r="E181" s="33">
        <f t="shared" si="27"/>
        <v>4347933</v>
      </c>
      <c r="F181" s="33">
        <f t="shared" si="27"/>
        <v>9457358</v>
      </c>
      <c r="G181" s="33">
        <f t="shared" si="27"/>
        <v>0</v>
      </c>
      <c r="H181" s="33">
        <f t="shared" si="27"/>
        <v>0</v>
      </c>
    </row>
    <row r="182" spans="2:8" ht="13.5" thickBot="1" x14ac:dyDescent="0.25">
      <c r="B182" s="7" t="s">
        <v>7</v>
      </c>
      <c r="C182" s="6"/>
      <c r="D182" s="6"/>
      <c r="E182" s="6"/>
      <c r="F182" s="6"/>
      <c r="G182" s="6"/>
      <c r="H182" s="6"/>
    </row>
    <row r="183" spans="2:8" ht="13.5" thickBot="1" x14ac:dyDescent="0.25">
      <c r="B183" s="8" t="s">
        <v>8</v>
      </c>
      <c r="C183" s="31">
        <v>12693500</v>
      </c>
      <c r="D183" s="31">
        <v>13158193</v>
      </c>
      <c r="E183" s="31">
        <v>2815053</v>
      </c>
      <c r="F183" s="31">
        <v>5934372</v>
      </c>
      <c r="G183" s="31"/>
      <c r="H183" s="31"/>
    </row>
    <row r="184" spans="2:8" ht="13.5" thickBot="1" x14ac:dyDescent="0.25">
      <c r="B184" s="8" t="s">
        <v>9</v>
      </c>
      <c r="C184" s="31">
        <v>6716400</v>
      </c>
      <c r="D184" s="31">
        <v>7434925</v>
      </c>
      <c r="E184" s="31">
        <v>1525105</v>
      </c>
      <c r="F184" s="31">
        <v>2481258</v>
      </c>
      <c r="G184" s="31"/>
      <c r="H184" s="31"/>
    </row>
    <row r="185" spans="2:8" ht="13.5" thickBot="1" x14ac:dyDescent="0.25">
      <c r="B185" s="8" t="s">
        <v>10</v>
      </c>
      <c r="C185" s="31">
        <v>914500</v>
      </c>
      <c r="D185" s="31">
        <v>2225859</v>
      </c>
      <c r="E185" s="31">
        <v>7775</v>
      </c>
      <c r="F185" s="31">
        <v>1041728</v>
      </c>
      <c r="G185" s="31"/>
      <c r="H185" s="31"/>
    </row>
    <row r="186" spans="2:8" ht="13.5" thickBot="1" x14ac:dyDescent="0.25">
      <c r="B186" s="7"/>
      <c r="C186" s="6"/>
      <c r="D186" s="6"/>
      <c r="E186" s="6"/>
      <c r="F186" s="6"/>
      <c r="G186" s="6"/>
      <c r="H186" s="6"/>
    </row>
    <row r="187" spans="2:8" s="23" customFormat="1" ht="26.25" thickBot="1" x14ac:dyDescent="0.25">
      <c r="B187" s="26" t="s">
        <v>11</v>
      </c>
      <c r="C187" s="33">
        <f>+SUM(C188:C191)</f>
        <v>0</v>
      </c>
      <c r="D187" s="33">
        <f t="shared" ref="D187:H187" si="28">+SUM(D188:D191)</f>
        <v>0</v>
      </c>
      <c r="E187" s="33">
        <f t="shared" si="28"/>
        <v>0</v>
      </c>
      <c r="F187" s="33">
        <f t="shared" si="28"/>
        <v>0</v>
      </c>
      <c r="G187" s="33">
        <f t="shared" si="28"/>
        <v>0</v>
      </c>
      <c r="H187" s="33">
        <f t="shared" si="28"/>
        <v>0</v>
      </c>
    </row>
    <row r="188" spans="2:8" ht="13.5" thickBot="1" x14ac:dyDescent="0.25">
      <c r="B188" s="7" t="s">
        <v>19</v>
      </c>
      <c r="C188" s="6"/>
      <c r="D188" s="6"/>
      <c r="E188" s="6"/>
      <c r="F188" s="6"/>
      <c r="G188" s="6"/>
      <c r="H188" s="6"/>
    </row>
    <row r="189" spans="2:8" ht="13.5" thickBot="1" x14ac:dyDescent="0.25">
      <c r="B189" s="7" t="s">
        <v>12</v>
      </c>
      <c r="C189" s="6"/>
      <c r="D189" s="6"/>
      <c r="E189" s="6"/>
      <c r="F189" s="6"/>
      <c r="G189" s="6"/>
      <c r="H189" s="6"/>
    </row>
    <row r="190" spans="2:8" ht="13.5" thickBot="1" x14ac:dyDescent="0.25">
      <c r="B190" s="7" t="s">
        <v>12</v>
      </c>
      <c r="C190" s="6"/>
      <c r="D190" s="6"/>
      <c r="E190" s="6"/>
      <c r="F190" s="6"/>
      <c r="G190" s="6"/>
      <c r="H190" s="6"/>
    </row>
    <row r="191" spans="2:8" ht="13.5" thickBot="1" x14ac:dyDescent="0.25">
      <c r="B191" s="7"/>
      <c r="C191" s="6"/>
      <c r="D191" s="6"/>
      <c r="E191" s="6"/>
      <c r="F191" s="6"/>
      <c r="G191" s="6"/>
      <c r="H191" s="6"/>
    </row>
    <row r="192" spans="2:8" ht="13.5" thickBot="1" x14ac:dyDescent="0.25">
      <c r="B192" s="26" t="s">
        <v>13</v>
      </c>
      <c r="C192" s="33">
        <f>+C187+C181</f>
        <v>20324400</v>
      </c>
      <c r="D192" s="33">
        <f t="shared" ref="D192:H192" si="29">+D187+D181</f>
        <v>22818977</v>
      </c>
      <c r="E192" s="33">
        <f t="shared" si="29"/>
        <v>4347933</v>
      </c>
      <c r="F192" s="33">
        <f t="shared" si="29"/>
        <v>9457358</v>
      </c>
      <c r="G192" s="33">
        <f t="shared" si="29"/>
        <v>0</v>
      </c>
      <c r="H192" s="33">
        <f t="shared" si="29"/>
        <v>0</v>
      </c>
    </row>
    <row r="193" spans="2:8" ht="13.5" thickBot="1" x14ac:dyDescent="0.25">
      <c r="B193" s="7"/>
      <c r="C193" s="6"/>
      <c r="D193" s="6"/>
      <c r="E193" s="6"/>
      <c r="F193" s="6"/>
      <c r="G193" s="6"/>
      <c r="H193" s="6"/>
    </row>
    <row r="194" spans="2:8" ht="13.5" thickBot="1" x14ac:dyDescent="0.25">
      <c r="B194" s="7" t="s">
        <v>14</v>
      </c>
      <c r="C194" s="9">
        <v>504</v>
      </c>
      <c r="D194" s="9">
        <v>507</v>
      </c>
      <c r="E194" s="9">
        <v>459</v>
      </c>
      <c r="F194" s="9">
        <v>472</v>
      </c>
      <c r="G194" s="9"/>
      <c r="H194" s="9"/>
    </row>
    <row r="195" spans="2:8" x14ac:dyDescent="0.2">
      <c r="B195" s="50" t="s">
        <v>34</v>
      </c>
      <c r="C195" s="51"/>
      <c r="D195" s="51"/>
      <c r="E195" s="51"/>
      <c r="F195" s="51"/>
      <c r="G195" s="51"/>
      <c r="H195" s="51"/>
    </row>
    <row r="196" spans="2:8" x14ac:dyDescent="0.2">
      <c r="B196" s="51"/>
      <c r="C196" s="51"/>
      <c r="D196" s="51"/>
      <c r="E196" s="51"/>
      <c r="F196" s="51"/>
      <c r="G196" s="51"/>
      <c r="H196" s="51"/>
    </row>
    <row r="197" spans="2:8" ht="13.5" thickBot="1" x14ac:dyDescent="0.25"/>
    <row r="198" spans="2:8" ht="13.5" thickBot="1" x14ac:dyDescent="0.25">
      <c r="B198" s="49" t="s">
        <v>20</v>
      </c>
      <c r="C198" s="47"/>
      <c r="D198" s="47"/>
      <c r="E198" s="47"/>
      <c r="F198" s="47"/>
      <c r="G198" s="47"/>
      <c r="H198" s="48"/>
    </row>
    <row r="199" spans="2:8" ht="12.75" customHeight="1" x14ac:dyDescent="0.2">
      <c r="B199" s="21" t="s">
        <v>21</v>
      </c>
      <c r="C199" s="35" t="s">
        <v>26</v>
      </c>
      <c r="D199" s="42" t="s">
        <v>27</v>
      </c>
      <c r="E199" s="13" t="s">
        <v>4</v>
      </c>
      <c r="F199" s="13" t="s">
        <v>4</v>
      </c>
      <c r="G199" s="13" t="s">
        <v>4</v>
      </c>
      <c r="H199" s="13" t="s">
        <v>4</v>
      </c>
    </row>
    <row r="200" spans="2:8" x14ac:dyDescent="0.2">
      <c r="B200" s="21" t="s">
        <v>3</v>
      </c>
      <c r="C200" s="36"/>
      <c r="D200" s="43"/>
      <c r="E200" s="4" t="s">
        <v>5</v>
      </c>
      <c r="F200" s="4" t="s">
        <v>5</v>
      </c>
      <c r="G200" s="4" t="s">
        <v>5</v>
      </c>
      <c r="H200" s="4" t="s">
        <v>5</v>
      </c>
    </row>
    <row r="201" spans="2:8" ht="39.75" customHeight="1" thickBot="1" x14ac:dyDescent="0.25">
      <c r="B201" s="3"/>
      <c r="C201" s="37"/>
      <c r="D201" s="44"/>
      <c r="E201" s="20" t="s">
        <v>28</v>
      </c>
      <c r="F201" s="5" t="s">
        <v>29</v>
      </c>
      <c r="G201" s="5" t="s">
        <v>30</v>
      </c>
      <c r="H201" s="5" t="s">
        <v>33</v>
      </c>
    </row>
    <row r="202" spans="2:8" ht="13.5" thickBot="1" x14ac:dyDescent="0.25">
      <c r="B202" s="26" t="s">
        <v>6</v>
      </c>
      <c r="C202" s="33">
        <f>+C204+C205+C206</f>
        <v>134692100</v>
      </c>
      <c r="D202" s="33">
        <f t="shared" ref="D202:H202" si="30">+D204+D205+D206</f>
        <v>169252658</v>
      </c>
      <c r="E202" s="33">
        <f t="shared" si="30"/>
        <v>13310838</v>
      </c>
      <c r="F202" s="33">
        <f t="shared" si="30"/>
        <v>54790696</v>
      </c>
      <c r="G202" s="33">
        <f t="shared" si="30"/>
        <v>0</v>
      </c>
      <c r="H202" s="33">
        <f t="shared" si="30"/>
        <v>0</v>
      </c>
    </row>
    <row r="203" spans="2:8" ht="13.5" thickBot="1" x14ac:dyDescent="0.25">
      <c r="B203" s="7" t="s">
        <v>7</v>
      </c>
      <c r="C203" s="6"/>
      <c r="D203" s="6"/>
      <c r="E203" s="6"/>
      <c r="F203" s="6"/>
      <c r="G203" s="6"/>
      <c r="H203" s="6"/>
    </row>
    <row r="204" spans="2:8" ht="13.5" thickBot="1" x14ac:dyDescent="0.25">
      <c r="B204" s="8" t="s">
        <v>8</v>
      </c>
      <c r="C204" s="31">
        <f>SUM(C12,C31,C50,C69,C88,C107,C126,C145,C164,C183)</f>
        <v>57521600</v>
      </c>
      <c r="D204" s="31">
        <f t="shared" ref="D204:H204" si="31">SUM(D12,D31,D50,D69,D88,D107,D126,D145,D164,D183)</f>
        <v>56226044</v>
      </c>
      <c r="E204" s="31">
        <f t="shared" si="31"/>
        <v>9690485</v>
      </c>
      <c r="F204" s="31">
        <f t="shared" si="31"/>
        <v>24117472</v>
      </c>
      <c r="G204" s="31">
        <f t="shared" si="31"/>
        <v>0</v>
      </c>
      <c r="H204" s="31">
        <f t="shared" si="31"/>
        <v>0</v>
      </c>
    </row>
    <row r="205" spans="2:8" ht="13.5" thickBot="1" x14ac:dyDescent="0.25">
      <c r="B205" s="8" t="s">
        <v>9</v>
      </c>
      <c r="C205" s="31">
        <f t="shared" ref="C205:H205" si="32">SUM(C13,C32,C51,C70,C89,C108,C127,C146,C165,C184)</f>
        <v>66208300</v>
      </c>
      <c r="D205" s="31">
        <f t="shared" si="32"/>
        <v>99063752</v>
      </c>
      <c r="E205" s="31">
        <f t="shared" si="32"/>
        <v>3612578</v>
      </c>
      <c r="F205" s="31">
        <f t="shared" si="32"/>
        <v>29364719</v>
      </c>
      <c r="G205" s="31">
        <f t="shared" si="32"/>
        <v>0</v>
      </c>
      <c r="H205" s="31">
        <f t="shared" si="32"/>
        <v>0</v>
      </c>
    </row>
    <row r="206" spans="2:8" ht="13.5" thickBot="1" x14ac:dyDescent="0.25">
      <c r="B206" s="8" t="s">
        <v>10</v>
      </c>
      <c r="C206" s="31">
        <f t="shared" ref="C206:H206" si="33">SUM(C14,C33,C52,C71,C90,C109,C128,C147,C166,C185)</f>
        <v>10962200</v>
      </c>
      <c r="D206" s="31">
        <f t="shared" si="33"/>
        <v>13962862</v>
      </c>
      <c r="E206" s="31">
        <f t="shared" si="33"/>
        <v>7775</v>
      </c>
      <c r="F206" s="31">
        <f t="shared" si="33"/>
        <v>1308505</v>
      </c>
      <c r="G206" s="31">
        <f t="shared" si="33"/>
        <v>0</v>
      </c>
      <c r="H206" s="31">
        <f t="shared" si="33"/>
        <v>0</v>
      </c>
    </row>
    <row r="207" spans="2:8" ht="13.5" thickBot="1" x14ac:dyDescent="0.25">
      <c r="B207" s="7"/>
      <c r="C207" s="6"/>
      <c r="D207" s="6"/>
      <c r="E207" s="6"/>
      <c r="F207" s="6"/>
      <c r="G207" s="6"/>
      <c r="H207" s="6"/>
    </row>
    <row r="208" spans="2:8" ht="26.25" customHeight="1" thickBot="1" x14ac:dyDescent="0.25">
      <c r="B208" s="26" t="s">
        <v>11</v>
      </c>
      <c r="C208" s="33">
        <f>+SUM(C209:C212)</f>
        <v>179800</v>
      </c>
      <c r="D208" s="33">
        <f t="shared" ref="D208:H208" si="34">+SUM(D209:D212)</f>
        <v>179800</v>
      </c>
      <c r="E208" s="33">
        <f t="shared" si="34"/>
        <v>40750</v>
      </c>
      <c r="F208" s="33">
        <f t="shared" si="34"/>
        <v>122716</v>
      </c>
      <c r="G208" s="33">
        <f t="shared" si="34"/>
        <v>0</v>
      </c>
      <c r="H208" s="33">
        <f t="shared" si="34"/>
        <v>0</v>
      </c>
    </row>
    <row r="209" spans="2:8" ht="13.5" thickBot="1" x14ac:dyDescent="0.25">
      <c r="B209" s="7" t="s">
        <v>19</v>
      </c>
      <c r="C209" s="31"/>
      <c r="D209" s="31"/>
      <c r="E209" s="31"/>
      <c r="F209" s="31"/>
      <c r="G209" s="31"/>
      <c r="H209" s="31"/>
    </row>
    <row r="210" spans="2:8" ht="13.5" thickBot="1" x14ac:dyDescent="0.25">
      <c r="B210" s="7" t="s">
        <v>12</v>
      </c>
      <c r="C210" s="31">
        <f t="shared" ref="C210:H210" si="35">SUM(C18,C37,C56,C75,C94,C113,C132,C151,C170,C189)</f>
        <v>179800</v>
      </c>
      <c r="D210" s="31">
        <f t="shared" si="35"/>
        <v>179800</v>
      </c>
      <c r="E210" s="31">
        <f t="shared" si="35"/>
        <v>40750</v>
      </c>
      <c r="F210" s="31">
        <f t="shared" si="35"/>
        <v>122716</v>
      </c>
      <c r="G210" s="31">
        <f t="shared" si="35"/>
        <v>0</v>
      </c>
      <c r="H210" s="31">
        <f t="shared" si="35"/>
        <v>0</v>
      </c>
    </row>
    <row r="211" spans="2:8" ht="13.5" thickBot="1" x14ac:dyDescent="0.25">
      <c r="B211" s="7" t="s">
        <v>12</v>
      </c>
      <c r="C211" s="31"/>
      <c r="D211" s="31"/>
      <c r="E211" s="31"/>
      <c r="F211" s="31"/>
      <c r="G211" s="31"/>
      <c r="H211" s="31"/>
    </row>
    <row r="212" spans="2:8" ht="13.5" thickBot="1" x14ac:dyDescent="0.25">
      <c r="B212" s="7"/>
      <c r="C212" s="31"/>
      <c r="D212" s="31"/>
      <c r="E212" s="31"/>
      <c r="F212" s="31"/>
      <c r="G212" s="31"/>
      <c r="H212" s="31"/>
    </row>
    <row r="213" spans="2:8" ht="13.5" thickBot="1" x14ac:dyDescent="0.25">
      <c r="B213" s="26" t="s">
        <v>13</v>
      </c>
      <c r="C213" s="33">
        <f>+C208+C202</f>
        <v>134871900</v>
      </c>
      <c r="D213" s="33">
        <f t="shared" ref="D213:H213" si="36">+D208+D202</f>
        <v>169432458</v>
      </c>
      <c r="E213" s="33">
        <f t="shared" si="36"/>
        <v>13351588</v>
      </c>
      <c r="F213" s="33">
        <f t="shared" si="36"/>
        <v>54913412</v>
      </c>
      <c r="G213" s="33">
        <f t="shared" si="36"/>
        <v>0</v>
      </c>
      <c r="H213" s="33">
        <f t="shared" si="36"/>
        <v>0</v>
      </c>
    </row>
    <row r="214" spans="2:8" ht="13.5" thickBot="1" x14ac:dyDescent="0.25">
      <c r="B214" s="7"/>
      <c r="C214" s="6"/>
      <c r="D214" s="6"/>
      <c r="E214" s="6"/>
      <c r="F214" s="6"/>
      <c r="G214" s="6"/>
      <c r="H214" s="6"/>
    </row>
    <row r="215" spans="2:8" ht="13.5" thickBot="1" x14ac:dyDescent="0.25">
      <c r="B215" s="7" t="s">
        <v>14</v>
      </c>
      <c r="C215" s="9">
        <f t="shared" ref="C215:H215" si="37">SUM(C23,C42,C61,C80,C99,C118,C137,C156,C175,C194)</f>
        <v>2547</v>
      </c>
      <c r="D215" s="9">
        <f t="shared" si="37"/>
        <v>2547</v>
      </c>
      <c r="E215" s="9">
        <f t="shared" si="37"/>
        <v>1665</v>
      </c>
      <c r="F215" s="9">
        <f t="shared" si="37"/>
        <v>2368</v>
      </c>
      <c r="G215" s="9">
        <f t="shared" si="37"/>
        <v>0</v>
      </c>
      <c r="H215" s="9">
        <f t="shared" si="37"/>
        <v>0</v>
      </c>
    </row>
    <row r="216" spans="2:8" ht="15.75" x14ac:dyDescent="0.2">
      <c r="B216" s="10"/>
    </row>
  </sheetData>
  <mergeCells count="37">
    <mergeCell ref="D199:D201"/>
    <mergeCell ref="B195:H196"/>
    <mergeCell ref="B6:H6"/>
    <mergeCell ref="C7:C9"/>
    <mergeCell ref="C199:C201"/>
    <mergeCell ref="D64:D66"/>
    <mergeCell ref="B82:H82"/>
    <mergeCell ref="C83:C85"/>
    <mergeCell ref="D83:D85"/>
    <mergeCell ref="B101:H101"/>
    <mergeCell ref="C102:C104"/>
    <mergeCell ref="D102:D104"/>
    <mergeCell ref="B120:H120"/>
    <mergeCell ref="C121:C123"/>
    <mergeCell ref="D121:D123"/>
    <mergeCell ref="B139:H139"/>
    <mergeCell ref="B198:H198"/>
    <mergeCell ref="B25:H25"/>
    <mergeCell ref="C26:C28"/>
    <mergeCell ref="D26:D28"/>
    <mergeCell ref="B44:H44"/>
    <mergeCell ref="C45:C47"/>
    <mergeCell ref="D45:D47"/>
    <mergeCell ref="B63:H63"/>
    <mergeCell ref="C64:C66"/>
    <mergeCell ref="C140:C142"/>
    <mergeCell ref="D140:D142"/>
    <mergeCell ref="C159:C161"/>
    <mergeCell ref="D159:D161"/>
    <mergeCell ref="B177:H177"/>
    <mergeCell ref="C178:C180"/>
    <mergeCell ref="D178:D180"/>
    <mergeCell ref="B3:H3"/>
    <mergeCell ref="B4:H4"/>
    <mergeCell ref="B5:H5"/>
    <mergeCell ref="D7:D9"/>
    <mergeCell ref="B158:H158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политики+програми</vt:lpstr>
      <vt:lpstr>Програми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Георги Караславов</dc:creator>
  <cp:lastModifiedBy>Milena Grigorova</cp:lastModifiedBy>
  <cp:lastPrinted>2022-05-16T10:42:12Z</cp:lastPrinted>
  <dcterms:created xsi:type="dcterms:W3CDTF">2016-04-01T09:51:31Z</dcterms:created>
  <dcterms:modified xsi:type="dcterms:W3CDTF">2022-07-21T10:54:35Z</dcterms:modified>
</cp:coreProperties>
</file>